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xfs02.fsad.in-jaxa\基金\0000_部共通【部内限定】\0999_旧フォルダー（宇宙戦略基金準備室）\802_業務管理ライン\03_契約・検査・資金・財務管理\01_委託契約・助成等\事務処理マニュアル\F改訂\"/>
    </mc:Choice>
  </mc:AlternateContent>
  <xr:revisionPtr revIDLastSave="0" documentId="13_ncr:1_{C7CD6CF8-7C0B-49B2-A111-28FC8188C62C}" xr6:coauthVersionLast="47" xr6:coauthVersionMax="47" xr10:uidLastSave="{00000000-0000-0000-0000-000000000000}"/>
  <bookViews>
    <workbookView xWindow="1050" yWindow="-120" windowWidth="27870" windowHeight="16440" tabRatio="861" xr2:uid="{00000000-000D-0000-FFFF-FFFF00000000}"/>
  </bookViews>
  <sheets>
    <sheet name="実績単価計算表（定時時間分）" sheetId="6" r:id="rId1"/>
    <sheet name="実績単価計算表（残業時間分）" sheetId="7" r:id="rId2"/>
    <sheet name="実績単価計算表（定時時間分）初年度例" sheetId="1" r:id="rId3"/>
    <sheet name="実績単価計算表（定時時間分）初年度例２" sheetId="3" r:id="rId4"/>
    <sheet name="実績単価計算表（定時時間分） 途中年度例" sheetId="4" r:id="rId5"/>
    <sheet name="実績単価計算表（定時時間分） 最終年度例" sheetId="5" r:id="rId6"/>
    <sheet name="実績単価計算表（残業時間分）記載例" sheetId="2" r:id="rId7"/>
  </sheets>
  <definedNames>
    <definedName name="_xlnm.Print_Area" localSheetId="1">'実績単価計算表（残業時間分）'!$A$1:$L$32</definedName>
    <definedName name="_xlnm.Print_Area" localSheetId="6">'実績単価計算表（残業時間分）記載例'!$A$1:$L$32</definedName>
    <definedName name="_xlnm.Print_Area" localSheetId="0">'実績単価計算表（定時時間分）'!$A$1:$O$38</definedName>
    <definedName name="_xlnm.Print_Area" localSheetId="5">'実績単価計算表（定時時間分） 最終年度例'!$A$1:$O$38</definedName>
    <definedName name="_xlnm.Print_Area" localSheetId="4">'実績単価計算表（定時時間分） 途中年度例'!$A$1:$O$38</definedName>
    <definedName name="_xlnm.Print_Area" localSheetId="2">'実績単価計算表（定時時間分）初年度例'!$A$1:$O$38</definedName>
    <definedName name="_xlnm.Print_Area" localSheetId="3">'実績単価計算表（定時時間分）初年度例２'!$A$1:$O$38</definedName>
    <definedName name="事業名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6" l="1"/>
  <c r="O31" i="6"/>
  <c r="G31" i="6"/>
  <c r="G17" i="2"/>
  <c r="G18" i="2"/>
  <c r="G19" i="2"/>
  <c r="G20" i="2"/>
  <c r="G21" i="2"/>
  <c r="G22" i="2"/>
  <c r="G23" i="2"/>
  <c r="G24" i="2"/>
  <c r="G25" i="2"/>
  <c r="G26" i="2"/>
  <c r="G27" i="2"/>
  <c r="G17" i="7"/>
  <c r="G18" i="7"/>
  <c r="G19" i="7"/>
  <c r="G20" i="7"/>
  <c r="G21" i="7"/>
  <c r="G22" i="7"/>
  <c r="G23" i="7"/>
  <c r="G24" i="7"/>
  <c r="G25" i="7"/>
  <c r="G26" i="7"/>
  <c r="G27" i="7"/>
  <c r="F29" i="7"/>
  <c r="E29" i="7"/>
  <c r="L18" i="5"/>
  <c r="O18" i="5" s="1"/>
  <c r="G25" i="3"/>
  <c r="L25" i="3"/>
  <c r="O25" i="3" s="1"/>
  <c r="H32" i="3"/>
  <c r="G26" i="3"/>
  <c r="O18" i="6"/>
  <c r="O32" i="6" s="1"/>
  <c r="G18" i="6"/>
  <c r="G19" i="6"/>
  <c r="N32" i="6"/>
  <c r="M32" i="6"/>
  <c r="K32" i="6"/>
  <c r="J32" i="6"/>
  <c r="I32" i="6"/>
  <c r="O30" i="6"/>
  <c r="G30" i="6"/>
  <c r="O29" i="6"/>
  <c r="G29" i="6"/>
  <c r="O28" i="6"/>
  <c r="G28" i="6"/>
  <c r="O27" i="6"/>
  <c r="O26" i="6"/>
  <c r="G26" i="6"/>
  <c r="O25" i="6"/>
  <c r="G25" i="6"/>
  <c r="O24" i="6"/>
  <c r="G24" i="6"/>
  <c r="O23" i="6"/>
  <c r="G23" i="6"/>
  <c r="O22" i="6"/>
  <c r="G22" i="6"/>
  <c r="O21" i="6"/>
  <c r="G21" i="6"/>
  <c r="O20" i="6"/>
  <c r="L32" i="6"/>
  <c r="N32" i="5"/>
  <c r="M32" i="5"/>
  <c r="K32" i="5"/>
  <c r="J32" i="5"/>
  <c r="I32" i="5"/>
  <c r="H32" i="5"/>
  <c r="L26" i="5"/>
  <c r="O26" i="5" s="1"/>
  <c r="G26" i="5"/>
  <c r="L25" i="5"/>
  <c r="O25" i="5" s="1"/>
  <c r="G25" i="5"/>
  <c r="L24" i="5"/>
  <c r="O24" i="5" s="1"/>
  <c r="G24" i="5"/>
  <c r="L23" i="5"/>
  <c r="O23" i="5" s="1"/>
  <c r="G23" i="5"/>
  <c r="L22" i="5"/>
  <c r="O22" i="5" s="1"/>
  <c r="G22" i="5"/>
  <c r="O21" i="5"/>
  <c r="L20" i="5"/>
  <c r="O20" i="5" s="1"/>
  <c r="G20" i="5"/>
  <c r="L19" i="5"/>
  <c r="O19" i="5" s="1"/>
  <c r="G19" i="5"/>
  <c r="G18" i="5"/>
  <c r="L27" i="4"/>
  <c r="O27" i="4" s="1"/>
  <c r="L20" i="4"/>
  <c r="L31" i="4"/>
  <c r="O31" i="4" s="1"/>
  <c r="G31" i="4"/>
  <c r="G27" i="4"/>
  <c r="G20" i="4"/>
  <c r="N32" i="4"/>
  <c r="M32" i="4"/>
  <c r="K32" i="4"/>
  <c r="J32" i="4"/>
  <c r="I32" i="4"/>
  <c r="H32" i="4"/>
  <c r="L30" i="4"/>
  <c r="O30" i="4" s="1"/>
  <c r="G30" i="4"/>
  <c r="L29" i="4"/>
  <c r="O29" i="4" s="1"/>
  <c r="G29" i="4"/>
  <c r="O28" i="4"/>
  <c r="L26" i="4"/>
  <c r="O26" i="4" s="1"/>
  <c r="G26" i="4"/>
  <c r="L25" i="4"/>
  <c r="O25" i="4" s="1"/>
  <c r="G25" i="4"/>
  <c r="L24" i="4"/>
  <c r="O24" i="4" s="1"/>
  <c r="G24" i="4"/>
  <c r="L23" i="4"/>
  <c r="O23" i="4" s="1"/>
  <c r="G23" i="4"/>
  <c r="L22" i="4"/>
  <c r="O22" i="4" s="1"/>
  <c r="G22" i="4"/>
  <c r="O21" i="4"/>
  <c r="O20" i="4"/>
  <c r="L19" i="4"/>
  <c r="O19" i="4" s="1"/>
  <c r="G19" i="4"/>
  <c r="L18" i="4"/>
  <c r="O18" i="4" s="1"/>
  <c r="G18" i="4"/>
  <c r="G32" i="4" s="1"/>
  <c r="E29" i="2"/>
  <c r="G29" i="7" l="1"/>
  <c r="B12" i="7" s="1"/>
  <c r="B14" i="7" s="1"/>
  <c r="G32" i="6"/>
  <c r="B13" i="6" s="1"/>
  <c r="B15" i="6" s="1"/>
  <c r="O19" i="6"/>
  <c r="G32" i="5"/>
  <c r="L32" i="5"/>
  <c r="O32" i="4"/>
  <c r="L32" i="4"/>
  <c r="N32" i="3"/>
  <c r="M32" i="3"/>
  <c r="K32" i="3"/>
  <c r="J32" i="3"/>
  <c r="I32" i="3"/>
  <c r="L30" i="3"/>
  <c r="O30" i="3" s="1"/>
  <c r="G30" i="3"/>
  <c r="L29" i="3"/>
  <c r="O29" i="3" s="1"/>
  <c r="G29" i="3"/>
  <c r="L28" i="3"/>
  <c r="O28" i="3" s="1"/>
  <c r="G28" i="3"/>
  <c r="O27" i="3"/>
  <c r="L26" i="3"/>
  <c r="O26" i="3" s="1"/>
  <c r="F29" i="2"/>
  <c r="L30" i="1"/>
  <c r="O30" i="1" s="1"/>
  <c r="L29" i="1"/>
  <c r="O29" i="1" s="1"/>
  <c r="L28" i="1"/>
  <c r="O28" i="1" s="1"/>
  <c r="L26" i="1"/>
  <c r="O26" i="1" s="1"/>
  <c r="L25" i="1"/>
  <c r="O25" i="1" s="1"/>
  <c r="L24" i="1"/>
  <c r="O24" i="1" s="1"/>
  <c r="L23" i="1"/>
  <c r="O23" i="1" s="1"/>
  <c r="L22" i="1"/>
  <c r="L21" i="1"/>
  <c r="O21" i="1" s="1"/>
  <c r="L19" i="1"/>
  <c r="O19" i="1" s="1"/>
  <c r="L18" i="1"/>
  <c r="O18" i="1" s="1"/>
  <c r="I32" i="1"/>
  <c r="H32" i="1"/>
  <c r="N32" i="1"/>
  <c r="M32" i="1"/>
  <c r="K32" i="1"/>
  <c r="J32" i="1"/>
  <c r="O20" i="1"/>
  <c r="O22" i="1"/>
  <c r="O27" i="1"/>
  <c r="G19" i="1"/>
  <c r="G21" i="1"/>
  <c r="G22" i="1"/>
  <c r="G23" i="1"/>
  <c r="G24" i="1"/>
  <c r="G25" i="1"/>
  <c r="G26" i="1"/>
  <c r="G28" i="1"/>
  <c r="G29" i="1"/>
  <c r="G30" i="1"/>
  <c r="G18" i="1"/>
  <c r="O32" i="5" l="1"/>
  <c r="B13" i="5" s="1"/>
  <c r="B15" i="5" s="1"/>
  <c r="G32" i="3"/>
  <c r="B13" i="4"/>
  <c r="B15" i="4" s="1"/>
  <c r="L32" i="3"/>
  <c r="O32" i="1"/>
  <c r="O32" i="3"/>
  <c r="G29" i="2"/>
  <c r="B12" i="2" s="1"/>
  <c r="B14" i="2" s="1"/>
  <c r="L32" i="1"/>
  <c r="G32" i="1"/>
  <c r="B13" i="3" l="1"/>
  <c r="B15" i="3" s="1"/>
  <c r="B13" i="1"/>
  <c r="B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JST_USER</author>
  </authors>
  <commentList>
    <comment ref="B14" authorId="0" shapeId="0" xr:uid="{4BB52F99-06B3-4762-A7CC-A6EE573E8352}">
      <text>
        <r>
          <rPr>
            <sz val="9"/>
            <color indexed="81"/>
            <rFont val="MS P ゴシック"/>
            <family val="3"/>
            <charset val="128"/>
          </rPr>
          <t xml:space="preserve">従事日誌の従事時間を合計した数字を記載してください。
</t>
        </r>
      </text>
    </comment>
    <comment ref="K17" authorId="0" shapeId="0" xr:uid="{36C008FE-AE91-4696-9063-CA0FA8C070C2}">
      <text>
        <r>
          <rPr>
            <sz val="9"/>
            <color indexed="81"/>
            <rFont val="MS P ゴシック"/>
            <family val="3"/>
            <charset val="128"/>
          </rPr>
          <t xml:space="preserve">必要に応じて列を追加ください。
</t>
        </r>
      </text>
    </comment>
    <comment ref="B18" authorId="0" shapeId="0" xr:uid="{DD47D47C-40CD-4739-B284-D16DC1C5F307}">
      <text>
        <r>
          <rPr>
            <sz val="9"/>
            <color indexed="81"/>
            <rFont val="MS P ゴシック"/>
            <family val="3"/>
            <charset val="128"/>
          </rPr>
          <t>本事業従事日もしくは契約日・交付決定日・事前着手日が含まれる月から記載ください。</t>
        </r>
      </text>
    </comment>
    <comment ref="E18" authorId="0" shapeId="0" xr:uid="{5CE6B7A2-42F3-4009-BE9E-9D420A8610E6}">
      <text>
        <r>
          <rPr>
            <sz val="9"/>
            <color indexed="81"/>
            <rFont val="MS P ゴシック"/>
            <family val="3"/>
            <charset val="128"/>
          </rPr>
          <t>給与・賞与支給対象期間の所定勤務日数を記載ください。</t>
        </r>
      </text>
    </comment>
    <comment ref="F18" authorId="1" shapeId="0" xr:uid="{A74AB1AC-AB39-4DDA-BC8C-17931B427E7E}">
      <text>
        <r>
          <rPr>
            <sz val="10"/>
            <color indexed="81"/>
            <rFont val="ＭＳ Ｐゴシック"/>
            <family val="3"/>
            <charset val="128"/>
          </rPr>
          <t>本事業従事日もしくは契約日・交付決定日（事前着手日）以降、事業者のカレンダーにしたがって所定勤務日数を記載ください。</t>
        </r>
      </text>
    </comment>
    <comment ref="D31" authorId="0" shapeId="0" xr:uid="{316E675E-0C5C-4F1C-9EC9-A02CC4E7AFCB}">
      <text>
        <r>
          <rPr>
            <sz val="9"/>
            <color indexed="81"/>
            <rFont val="MS P ゴシック"/>
            <family val="3"/>
            <charset val="128"/>
          </rPr>
          <t>当該年度の支払日が入る分まで記載ください。（ただし、最終年度は最終月の支払分まで）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3" authorId="0" shapeId="0" xr:uid="{19A95016-1713-4705-91B4-CBF88DE23408}">
      <text>
        <r>
          <rPr>
            <sz val="9"/>
            <color indexed="81"/>
            <rFont val="MS P ゴシック"/>
            <family val="3"/>
            <charset val="128"/>
          </rPr>
          <t xml:space="preserve">従事日誌の従事時間を合計した数字を記載してください。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JST_USER</author>
  </authors>
  <commentList>
    <comment ref="B14" authorId="0" shapeId="0" xr:uid="{AD6B60FF-E9F9-47F6-AF59-DF708C158E8F}">
      <text>
        <r>
          <rPr>
            <sz val="9"/>
            <color indexed="81"/>
            <rFont val="MS P ゴシック"/>
            <family val="3"/>
            <charset val="128"/>
          </rPr>
          <t xml:space="preserve">従事日誌の従事時間を合計した数字を記載してください。
</t>
        </r>
      </text>
    </comment>
    <comment ref="K17" authorId="0" shapeId="0" xr:uid="{1B877B9A-047E-4FA8-A45B-A9BFEF6C05A5}">
      <text>
        <r>
          <rPr>
            <sz val="9"/>
            <color indexed="81"/>
            <rFont val="MS P ゴシック"/>
            <family val="3"/>
            <charset val="128"/>
          </rPr>
          <t xml:space="preserve">必要に応じて列を追加ください。
</t>
        </r>
      </text>
    </comment>
    <comment ref="B18" authorId="0" shapeId="0" xr:uid="{52A61434-4120-4012-97D7-42CE1F0980DE}">
      <text>
        <r>
          <rPr>
            <sz val="9"/>
            <color indexed="81"/>
            <rFont val="MS P ゴシック"/>
            <family val="3"/>
            <charset val="128"/>
          </rPr>
          <t>本事業従事日もしくは契約日・交付決定日・事前着手日が含まれる月から記載ください。</t>
        </r>
      </text>
    </comment>
    <comment ref="E18" authorId="0" shapeId="0" xr:uid="{8D5C9B6E-B5A0-45E9-991B-90F6E94F95ED}">
      <text>
        <r>
          <rPr>
            <sz val="9"/>
            <color indexed="81"/>
            <rFont val="MS P ゴシック"/>
            <family val="3"/>
            <charset val="128"/>
          </rPr>
          <t>給与・賞与支給対象期間の所定勤務日数を記載ください。</t>
        </r>
      </text>
    </comment>
    <comment ref="F18" authorId="1" shapeId="0" xr:uid="{00000000-0006-0000-0000-000001000000}">
      <text>
        <r>
          <rPr>
            <sz val="10"/>
            <color indexed="81"/>
            <rFont val="ＭＳ Ｐゴシック"/>
            <family val="3"/>
            <charset val="128"/>
          </rPr>
          <t>本事業従事日もしくは契約日・交付決定日（事前着手日）以降、事業者のカレンダーにしたがって所定勤務日数を記載ください。</t>
        </r>
      </text>
    </comment>
    <comment ref="D31" authorId="0" shapeId="0" xr:uid="{A6EBAEAD-D0EC-4E89-B6D5-F2DC2DBDD237}">
      <text>
        <r>
          <rPr>
            <sz val="9"/>
            <color indexed="81"/>
            <rFont val="MS P ゴシック"/>
            <family val="3"/>
            <charset val="128"/>
          </rPr>
          <t xml:space="preserve">当該年度の支払日が入る分まで記載ください。（ただし、最終年度は最終月の支払分まで）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JST_USER</author>
  </authors>
  <commentList>
    <comment ref="B14" authorId="0" shapeId="0" xr:uid="{5A7C16D6-B299-417E-BB3C-851AFED433E0}">
      <text>
        <r>
          <rPr>
            <sz val="9"/>
            <color indexed="81"/>
            <rFont val="MS P ゴシック"/>
            <family val="3"/>
            <charset val="128"/>
          </rPr>
          <t xml:space="preserve">従事日誌の従事時間を合計した数字を記載してください。
</t>
        </r>
      </text>
    </comment>
    <comment ref="K17" authorId="0" shapeId="0" xr:uid="{46C5FC9B-6281-4B7F-BBDC-CBF616382D5D}">
      <text>
        <r>
          <rPr>
            <sz val="9"/>
            <color indexed="81"/>
            <rFont val="MS P ゴシック"/>
            <family val="3"/>
            <charset val="128"/>
          </rPr>
          <t xml:space="preserve">必要に応じて列を追加ください。
</t>
        </r>
      </text>
    </comment>
    <comment ref="B18" authorId="0" shapeId="0" xr:uid="{B1652AE4-FA32-44AC-A2DD-0351131931A9}">
      <text>
        <r>
          <rPr>
            <sz val="9"/>
            <color indexed="81"/>
            <rFont val="MS P ゴシック"/>
            <family val="3"/>
            <charset val="128"/>
          </rPr>
          <t>本事業従事日もしくは契約日・交付決定日・事前着手日が含まれる月から記載ください。</t>
        </r>
      </text>
    </comment>
    <comment ref="E18" authorId="0" shapeId="0" xr:uid="{F2298C61-2C68-4E15-A8AA-E0FB1A7359D5}">
      <text>
        <r>
          <rPr>
            <sz val="9"/>
            <color indexed="81"/>
            <rFont val="MS P ゴシック"/>
            <family val="3"/>
            <charset val="128"/>
          </rPr>
          <t>給与・賞与支給対象期間の所定勤務日数を記載ください。</t>
        </r>
      </text>
    </comment>
    <comment ref="F18" authorId="1" shapeId="0" xr:uid="{C6F765A8-6C09-4001-8CEF-52AE94A40010}">
      <text>
        <r>
          <rPr>
            <sz val="10"/>
            <color indexed="81"/>
            <rFont val="ＭＳ Ｐゴシック"/>
            <family val="3"/>
            <charset val="128"/>
          </rPr>
          <t>本事業従事日もしくは契約日・交付決定日（事前着手日）以降、事業者のカレンダーにしたがって所定勤務日数を記載ください。</t>
        </r>
      </text>
    </comment>
    <comment ref="D31" authorId="0" shapeId="0" xr:uid="{6F349901-6212-490E-B765-90BFC061174C}">
      <text>
        <r>
          <rPr>
            <sz val="9"/>
            <color indexed="81"/>
            <rFont val="MS P ゴシック"/>
            <family val="3"/>
            <charset val="128"/>
          </rPr>
          <t xml:space="preserve">当該年度の支払日が入る分まで記載ください。（ただし、最終年度は最終月の支払分まで）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4" authorId="0" shapeId="0" xr:uid="{453330BF-1C5C-41CC-8123-7226E14D061F}">
      <text>
        <r>
          <rPr>
            <sz val="9"/>
            <color indexed="81"/>
            <rFont val="MS P ゴシック"/>
            <family val="3"/>
            <charset val="128"/>
          </rPr>
          <t xml:space="preserve">従事日誌の従事時間を合計した数字を記載してください。
</t>
        </r>
      </text>
    </comment>
    <comment ref="K17" authorId="0" shapeId="0" xr:uid="{4D5A65F8-8A27-4DC9-A2D9-753A51608DD6}">
      <text>
        <r>
          <rPr>
            <sz val="9"/>
            <color indexed="81"/>
            <rFont val="MS P ゴシック"/>
            <family val="3"/>
            <charset val="128"/>
          </rPr>
          <t xml:space="preserve">必要に応じて列を追加ください。
</t>
        </r>
      </text>
    </comment>
    <comment ref="B18" authorId="0" shapeId="0" xr:uid="{2A8B8543-53E3-47D0-83F5-0FE1F72FC99B}">
      <text>
        <r>
          <rPr>
            <sz val="9"/>
            <color indexed="81"/>
            <rFont val="MS P ゴシック"/>
            <family val="3"/>
            <charset val="128"/>
          </rPr>
          <t>本事業従事日もしくは契約日・交付決定日・事前着手日が含まれる月から記載ください。</t>
        </r>
      </text>
    </comment>
    <comment ref="E18" authorId="0" shapeId="0" xr:uid="{883119FD-40AD-49F0-9A44-5059B1A7540E}">
      <text>
        <r>
          <rPr>
            <sz val="9"/>
            <color indexed="81"/>
            <rFont val="MS P ゴシック"/>
            <family val="3"/>
            <charset val="128"/>
          </rPr>
          <t>給与・賞与支給対象期間の所定勤務日数を記載ください。</t>
        </r>
      </text>
    </comment>
    <comment ref="F18" authorId="0" shapeId="0" xr:uid="{B1691F20-74DB-414A-ABB8-A1BA323B9BFF}">
      <text>
        <r>
          <rPr>
            <sz val="9"/>
            <color indexed="81"/>
            <rFont val="MS P ゴシック"/>
            <family val="3"/>
            <charset val="128"/>
          </rPr>
          <t>給与・賞与支給対象期間の所定勤務日数を記載ください。</t>
        </r>
      </text>
    </comment>
    <comment ref="D31" authorId="0" shapeId="0" xr:uid="{855E555A-DACE-472B-B69D-E6B5CFE0F528}">
      <text>
        <r>
          <rPr>
            <sz val="9"/>
            <color indexed="81"/>
            <rFont val="MS P ゴシック"/>
            <family val="3"/>
            <charset val="128"/>
          </rPr>
          <t xml:space="preserve">当該年度の支払日が入る分まで記載ください。（ただし、最終年度は最終月の支払分まで）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4" authorId="0" shapeId="0" xr:uid="{CBE31F41-4193-4A7C-B0F9-C96D32458C45}">
      <text>
        <r>
          <rPr>
            <sz val="9"/>
            <color indexed="81"/>
            <rFont val="MS P ゴシック"/>
            <family val="3"/>
            <charset val="128"/>
          </rPr>
          <t xml:space="preserve">従事日誌の従事時間を合計した数字を記載してください。
</t>
        </r>
      </text>
    </comment>
    <comment ref="K17" authorId="0" shapeId="0" xr:uid="{398EE4EB-ABBA-4299-8880-6D25CE3659AD}">
      <text>
        <r>
          <rPr>
            <sz val="9"/>
            <color indexed="81"/>
            <rFont val="MS P ゴシック"/>
            <family val="3"/>
            <charset val="128"/>
          </rPr>
          <t xml:space="preserve">必要に応じて列を追加ください。
</t>
        </r>
      </text>
    </comment>
    <comment ref="B18" authorId="0" shapeId="0" xr:uid="{448C5F52-90C1-4485-AF62-82C716E9E972}">
      <text>
        <r>
          <rPr>
            <sz val="9"/>
            <color indexed="81"/>
            <rFont val="MS P ゴシック"/>
            <family val="3"/>
            <charset val="128"/>
          </rPr>
          <t>本事業従事日もしくは契約日・交付決定日・事前着手日が含まれる月から記載ください。</t>
        </r>
      </text>
    </comment>
    <comment ref="E18" authorId="0" shapeId="0" xr:uid="{9BAC1F62-1FE6-452B-B2B2-EF2D452B8C79}">
      <text>
        <r>
          <rPr>
            <sz val="9"/>
            <color indexed="81"/>
            <rFont val="MS P ゴシック"/>
            <family val="3"/>
            <charset val="128"/>
          </rPr>
          <t>給与・賞与支給対象期間の所定勤務日数を記載ください。</t>
        </r>
      </text>
    </comment>
    <comment ref="F18" authorId="0" shapeId="0" xr:uid="{A9241E5B-F88F-43F5-8F21-CEEE6CA04B68}">
      <text>
        <r>
          <rPr>
            <sz val="9"/>
            <color indexed="81"/>
            <rFont val="MS P ゴシック"/>
            <family val="3"/>
            <charset val="128"/>
          </rPr>
          <t>給与・賞与支給対象期間の所定勤務日数を記載ください。</t>
        </r>
      </text>
    </comment>
    <comment ref="D31" authorId="0" shapeId="0" xr:uid="{D3C4A3CA-25BD-4354-90E2-DE4363CD7C75}">
      <text>
        <r>
          <rPr>
            <sz val="9"/>
            <color indexed="81"/>
            <rFont val="MS P ゴシック"/>
            <family val="3"/>
            <charset val="128"/>
          </rPr>
          <t xml:space="preserve">当該年度の支払日が入る分まで記載ください。（ただし、最終年度は最終月の支払分まで）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3" authorId="0" shapeId="0" xr:uid="{BBBB1E12-1155-437D-8E3D-586C9CCCDEC1}">
      <text>
        <r>
          <rPr>
            <sz val="9"/>
            <color indexed="81"/>
            <rFont val="MS P ゴシック"/>
            <family val="3"/>
            <charset val="128"/>
          </rPr>
          <t xml:space="preserve">従事日誌の従事時間を合計した数字を記載してください。
</t>
        </r>
      </text>
    </comment>
  </commentList>
</comments>
</file>

<file path=xl/sharedStrings.xml><?xml version="1.0" encoding="utf-8"?>
<sst xmlns="http://schemas.openxmlformats.org/spreadsheetml/2006/main" count="383" uniqueCount="66">
  <si>
    <t>技術開発テーマ名</t>
    <rPh sb="0" eb="4">
      <t>ギジュツカイハツ</t>
    </rPh>
    <rPh sb="7" eb="8">
      <t>メイ</t>
    </rPh>
    <phoneticPr fontId="2"/>
  </si>
  <si>
    <t>技術開発課題名</t>
    <rPh sb="0" eb="2">
      <t>ギジュツ</t>
    </rPh>
    <rPh sb="2" eb="4">
      <t>カイハツ</t>
    </rPh>
    <rPh sb="4" eb="6">
      <t>カダイ</t>
    </rPh>
    <rPh sb="6" eb="7">
      <t>メイ</t>
    </rPh>
    <phoneticPr fontId="2"/>
  </si>
  <si>
    <t>事業者名</t>
    <rPh sb="0" eb="4">
      <t>ジギョウシャメイ</t>
    </rPh>
    <phoneticPr fontId="2"/>
  </si>
  <si>
    <t>実績単価算出表（　　年度）【定時時間分】</t>
    <rPh sb="0" eb="1">
      <t>ジツ</t>
    </rPh>
    <rPh sb="1" eb="2">
      <t>イサオ</t>
    </rPh>
    <rPh sb="2" eb="3">
      <t>タン</t>
    </rPh>
    <rPh sb="3" eb="4">
      <t>アタイ</t>
    </rPh>
    <rPh sb="4" eb="6">
      <t>サンシュツ</t>
    </rPh>
    <rPh sb="6" eb="7">
      <t>ヒョウ</t>
    </rPh>
    <rPh sb="14" eb="19">
      <t>テイジジカンブン</t>
    </rPh>
    <phoneticPr fontId="2"/>
  </si>
  <si>
    <t>作業者所属</t>
    <rPh sb="0" eb="2">
      <t>サギョウ</t>
    </rPh>
    <rPh sb="2" eb="3">
      <t>シャ</t>
    </rPh>
    <rPh sb="3" eb="5">
      <t>ショゾク</t>
    </rPh>
    <phoneticPr fontId="2"/>
  </si>
  <si>
    <t>労務管理責任者所属</t>
    <phoneticPr fontId="2"/>
  </si>
  <si>
    <t>作業者氏名</t>
    <rPh sb="0" eb="2">
      <t>サギョウ</t>
    </rPh>
    <rPh sb="2" eb="3">
      <t>シャ</t>
    </rPh>
    <rPh sb="3" eb="5">
      <t>シメイ</t>
    </rPh>
    <phoneticPr fontId="2"/>
  </si>
  <si>
    <t>労務管理責任者氏名</t>
    <phoneticPr fontId="2"/>
  </si>
  <si>
    <t>契約日</t>
    <rPh sb="0" eb="3">
      <t>ケイヤクビ</t>
    </rPh>
    <phoneticPr fontId="2"/>
  </si>
  <si>
    <t>事前着手日</t>
    <rPh sb="0" eb="5">
      <t>ジゼンチャクシュビ</t>
    </rPh>
    <phoneticPr fontId="2"/>
  </si>
  <si>
    <t>契約終了日</t>
    <rPh sb="0" eb="5">
      <t>ケイヤクシュウリョウビ</t>
    </rPh>
    <phoneticPr fontId="2"/>
  </si>
  <si>
    <t>所定労働時間</t>
    <rPh sb="0" eb="6">
      <t>ショテイロウドウジカン</t>
    </rPh>
    <phoneticPr fontId="2"/>
  </si>
  <si>
    <t>時間/日</t>
    <rPh sb="0" eb="2">
      <t>ジカン</t>
    </rPh>
    <rPh sb="3" eb="4">
      <t>ニチ</t>
    </rPh>
    <phoneticPr fontId="2"/>
  </si>
  <si>
    <t>実績単価</t>
    <rPh sb="0" eb="4">
      <t>ジッセキタンカ</t>
    </rPh>
    <phoneticPr fontId="2"/>
  </si>
  <si>
    <t>円</t>
    <rPh sb="0" eb="1">
      <t>エン</t>
    </rPh>
    <phoneticPr fontId="2"/>
  </si>
  <si>
    <t>今年度従事時間</t>
    <rPh sb="0" eb="3">
      <t>コンネンド</t>
    </rPh>
    <rPh sb="3" eb="7">
      <t>ジュウジジカン</t>
    </rPh>
    <phoneticPr fontId="2"/>
  </si>
  <si>
    <t>時間</t>
    <rPh sb="0" eb="2">
      <t>ジカン</t>
    </rPh>
    <phoneticPr fontId="2"/>
  </si>
  <si>
    <t>人件費額</t>
    <rPh sb="0" eb="3">
      <t>ジンケンヒ</t>
    </rPh>
    <rPh sb="3" eb="4">
      <t>ガク</t>
    </rPh>
    <phoneticPr fontId="2"/>
  </si>
  <si>
    <t>給与・賞与支給
対象期間</t>
    <rPh sb="0" eb="2">
      <t>キュウヨ</t>
    </rPh>
    <rPh sb="3" eb="5">
      <t>ショウヨ</t>
    </rPh>
    <rPh sb="5" eb="7">
      <t>シキュウ</t>
    </rPh>
    <rPh sb="8" eb="10">
      <t>タイショウ</t>
    </rPh>
    <rPh sb="10" eb="12">
      <t>キカン</t>
    </rPh>
    <phoneticPr fontId="2"/>
  </si>
  <si>
    <t>支払日</t>
    <rPh sb="0" eb="3">
      <t>シハライビ</t>
    </rPh>
    <phoneticPr fontId="2"/>
  </si>
  <si>
    <t>対象期間相当
所定勤務日数</t>
    <rPh sb="0" eb="4">
      <t>タイショウキカン</t>
    </rPh>
    <rPh sb="4" eb="6">
      <t>ソウトウ</t>
    </rPh>
    <rPh sb="7" eb="13">
      <t>ショテイキンムニッスウ</t>
    </rPh>
    <phoneticPr fontId="2"/>
  </si>
  <si>
    <t>期間中
所定勤務日数</t>
    <rPh sb="0" eb="3">
      <t>キカンチュウ</t>
    </rPh>
    <rPh sb="4" eb="8">
      <t>ショテイキンム</t>
    </rPh>
    <rPh sb="8" eb="10">
      <t>ニッスウ</t>
    </rPh>
    <phoneticPr fontId="2"/>
  </si>
  <si>
    <t>期間中
理論総労働時間</t>
    <rPh sb="0" eb="3">
      <t>キカンチュウ</t>
    </rPh>
    <rPh sb="4" eb="6">
      <t>リロン</t>
    </rPh>
    <rPh sb="6" eb="7">
      <t>ソウ</t>
    </rPh>
    <rPh sb="7" eb="9">
      <t>ロウドウ</t>
    </rPh>
    <rPh sb="9" eb="11">
      <t>ジカン</t>
    </rPh>
    <phoneticPr fontId="2"/>
  </si>
  <si>
    <t>基本給</t>
    <rPh sb="0" eb="3">
      <t>キホンキュウ</t>
    </rPh>
    <phoneticPr fontId="2"/>
  </si>
  <si>
    <r>
      <t>諸手当</t>
    </r>
    <r>
      <rPr>
        <sz val="11"/>
        <color indexed="10"/>
        <rFont val="ＭＳ 明朝"/>
        <family val="1"/>
        <charset val="128"/>
      </rPr>
      <t>（※2）通勤手当・時間外手当除く</t>
    </r>
    <rPh sb="0" eb="3">
      <t>ショテアテ</t>
    </rPh>
    <rPh sb="1" eb="3">
      <t>テア</t>
    </rPh>
    <rPh sb="7" eb="11">
      <t>ツウキンテアテ</t>
    </rPh>
    <rPh sb="12" eb="17">
      <t>ジカンガイテアテ</t>
    </rPh>
    <rPh sb="17" eb="18">
      <t>ノゾ</t>
    </rPh>
    <phoneticPr fontId="2"/>
  </si>
  <si>
    <r>
      <t>通勤手当</t>
    </r>
    <r>
      <rPr>
        <sz val="11"/>
        <color rgb="FFFF0000"/>
        <rFont val="ＭＳ 明朝"/>
        <family val="1"/>
        <charset val="128"/>
      </rPr>
      <t>（※3）</t>
    </r>
    <rPh sb="0" eb="2">
      <t>ツウキン</t>
    </rPh>
    <rPh sb="2" eb="4">
      <t>テアテ</t>
    </rPh>
    <phoneticPr fontId="2"/>
  </si>
  <si>
    <t>法定福利費</t>
  </si>
  <si>
    <t>期間中相当
総支給額</t>
    <rPh sb="0" eb="3">
      <t>キカンチュウ</t>
    </rPh>
    <rPh sb="3" eb="5">
      <t>ソウトウ</t>
    </rPh>
    <rPh sb="6" eb="10">
      <t>ソウシキュウガク</t>
    </rPh>
    <phoneticPr fontId="2"/>
  </si>
  <si>
    <t>種類</t>
    <rPh sb="0" eb="2">
      <t>シュルイ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</si>
  <si>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</si>
  <si>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</si>
  <si>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〇〇手当</t>
    <rPh sb="2" eb="4">
      <t>テアテ</t>
    </rPh>
    <phoneticPr fontId="2"/>
  </si>
  <si>
    <t>割戻後額
（通勤手当/110×100）</t>
    <rPh sb="0" eb="1">
      <t>ワ</t>
    </rPh>
    <rPh sb="1" eb="2">
      <t>モド</t>
    </rPh>
    <rPh sb="2" eb="3">
      <t>ゴ</t>
    </rPh>
    <rPh sb="3" eb="4">
      <t>ガク</t>
    </rPh>
    <rPh sb="6" eb="10">
      <t>ツウキンテアテ</t>
    </rPh>
    <phoneticPr fontId="2"/>
  </si>
  <si>
    <t>社会保険料
事業主負担分</t>
    <rPh sb="0" eb="5">
      <t>シャカイホケンリョウ</t>
    </rPh>
    <rPh sb="6" eb="9">
      <t>ジギョウヌシ</t>
    </rPh>
    <rPh sb="9" eb="12">
      <t>フタンブン</t>
    </rPh>
    <phoneticPr fontId="2"/>
  </si>
  <si>
    <t>労働保険
事業主負担分</t>
    <rPh sb="0" eb="2">
      <t>ロウドウ</t>
    </rPh>
    <rPh sb="2" eb="4">
      <t>ホケン</t>
    </rPh>
    <rPh sb="5" eb="8">
      <t>ジギョウヌシ</t>
    </rPh>
    <rPh sb="8" eb="10">
      <t>フタン</t>
    </rPh>
    <phoneticPr fontId="2"/>
  </si>
  <si>
    <t>給与</t>
    <rPh sb="0" eb="2">
      <t>キュウヨ</t>
    </rPh>
    <phoneticPr fontId="2"/>
  </si>
  <si>
    <r>
      <t>賞与</t>
    </r>
    <r>
      <rPr>
        <sz val="11"/>
        <color rgb="FFFF0000"/>
        <rFont val="ＭＳ 明朝"/>
        <family val="1"/>
        <charset val="128"/>
      </rPr>
      <t>（※1）</t>
    </r>
    <rPh sb="0" eb="2">
      <t>ショウヨ</t>
    </rPh>
    <phoneticPr fontId="2"/>
  </si>
  <si>
    <t>計</t>
    <rPh sb="0" eb="1">
      <t>ケイ</t>
    </rPh>
    <phoneticPr fontId="2"/>
  </si>
  <si>
    <t>※1：賞与の所定勤務日数については、賞与算定期間における契約日・交付決定日（または事前着手日）以降の勤務日数を記載してください。</t>
    <rPh sb="3" eb="5">
      <t>ショウヨ</t>
    </rPh>
    <rPh sb="6" eb="12">
      <t>ショテイキンムニッスウ</t>
    </rPh>
    <rPh sb="18" eb="20">
      <t>ショウヨ</t>
    </rPh>
    <rPh sb="20" eb="22">
      <t>サンテイ</t>
    </rPh>
    <rPh sb="22" eb="24">
      <t>キカン</t>
    </rPh>
    <rPh sb="28" eb="31">
      <t>ケイヤクビ</t>
    </rPh>
    <rPh sb="32" eb="37">
      <t>コウフケッテイビ</t>
    </rPh>
    <rPh sb="41" eb="46">
      <t>ジゼンチャクシュビ</t>
    </rPh>
    <rPh sb="47" eb="49">
      <t>イコウ</t>
    </rPh>
    <rPh sb="50" eb="54">
      <t>キンムニッスウ</t>
    </rPh>
    <rPh sb="55" eb="57">
      <t>キサイ</t>
    </rPh>
    <phoneticPr fontId="2"/>
  </si>
  <si>
    <t>　　≪例≫2024/4/15契約、賞与算定期間が2024/1/1～2024/5/30で通常の土日祝日休の場合、うち契約日・交付決定日（または事前着手日）以降所定勤務日数：31日
　　　　　</t>
    <rPh sb="3" eb="4">
      <t>レイ</t>
    </rPh>
    <rPh sb="14" eb="16">
      <t>ケイヤク</t>
    </rPh>
    <rPh sb="17" eb="19">
      <t>ショウヨ</t>
    </rPh>
    <rPh sb="19" eb="21">
      <t>サンテイ</t>
    </rPh>
    <rPh sb="21" eb="23">
      <t>キカン</t>
    </rPh>
    <rPh sb="52" eb="54">
      <t>バアイ</t>
    </rPh>
    <rPh sb="78" eb="84">
      <t>ショテイキンムニッスウ</t>
    </rPh>
    <rPh sb="87" eb="88">
      <t>ニチ</t>
    </rPh>
    <phoneticPr fontId="2"/>
  </si>
  <si>
    <t>※2：各種手当は、原則として、扶養手当・住居手当等、健康保険の報酬月額算定に含まれるものを対象とします。食事手当、祝金・見舞金・持ち株会奨励金等、福利厚生面での補助として助成されているものは認められません。</t>
    <rPh sb="3" eb="5">
      <t>カクシュ</t>
    </rPh>
    <rPh sb="5" eb="7">
      <t>テア</t>
    </rPh>
    <rPh sb="9" eb="11">
      <t>ゲンソク</t>
    </rPh>
    <rPh sb="15" eb="17">
      <t>フヨウ</t>
    </rPh>
    <rPh sb="17" eb="19">
      <t>テアテ</t>
    </rPh>
    <rPh sb="20" eb="22">
      <t>ジュウキョ</t>
    </rPh>
    <rPh sb="22" eb="24">
      <t>テアテ</t>
    </rPh>
    <rPh sb="24" eb="25">
      <t>トウ</t>
    </rPh>
    <rPh sb="26" eb="28">
      <t>ケンコウ</t>
    </rPh>
    <rPh sb="28" eb="30">
      <t>ホケン</t>
    </rPh>
    <rPh sb="31" eb="33">
      <t>ホウシュウ</t>
    </rPh>
    <rPh sb="33" eb="35">
      <t>ゲツガク</t>
    </rPh>
    <rPh sb="35" eb="37">
      <t>サンテイ</t>
    </rPh>
    <rPh sb="38" eb="39">
      <t>フク</t>
    </rPh>
    <rPh sb="45" eb="47">
      <t>タイショウ</t>
    </rPh>
    <rPh sb="52" eb="56">
      <t>ショクジテアテ</t>
    </rPh>
    <rPh sb="73" eb="75">
      <t>フクリ</t>
    </rPh>
    <rPh sb="75" eb="77">
      <t>コウセイ</t>
    </rPh>
    <rPh sb="77" eb="78">
      <t>メン</t>
    </rPh>
    <rPh sb="80" eb="82">
      <t>ホジョ</t>
    </rPh>
    <rPh sb="85" eb="87">
      <t>ジョセイ</t>
    </rPh>
    <rPh sb="95" eb="96">
      <t>ミト</t>
    </rPh>
    <phoneticPr fontId="2"/>
  </si>
  <si>
    <t>※3：通勤手当を複数月分まとめて支払った場合は、月数で按分した金額を各月に記入してください。消費税額を除くよう割り戻してください。</t>
    <rPh sb="3" eb="5">
      <t>ツウキン</t>
    </rPh>
    <rPh sb="5" eb="7">
      <t>テアテ</t>
    </rPh>
    <rPh sb="8" eb="10">
      <t>フクスウ</t>
    </rPh>
    <rPh sb="10" eb="11">
      <t>ツキ</t>
    </rPh>
    <rPh sb="11" eb="12">
      <t>フン</t>
    </rPh>
    <rPh sb="16" eb="18">
      <t>シハラ</t>
    </rPh>
    <rPh sb="20" eb="22">
      <t>バアイ</t>
    </rPh>
    <rPh sb="24" eb="26">
      <t>ツキスウ</t>
    </rPh>
    <rPh sb="27" eb="29">
      <t>アンブン</t>
    </rPh>
    <rPh sb="31" eb="33">
      <t>キンガク</t>
    </rPh>
    <rPh sb="34" eb="35">
      <t>カク</t>
    </rPh>
    <rPh sb="35" eb="36">
      <t>ツキ</t>
    </rPh>
    <rPh sb="37" eb="39">
      <t>キニュウ</t>
    </rPh>
    <rPh sb="46" eb="49">
      <t>ショウヒゼイ</t>
    </rPh>
    <rPh sb="49" eb="50">
      <t>ガク</t>
    </rPh>
    <rPh sb="51" eb="52">
      <t>ノゾ</t>
    </rPh>
    <rPh sb="55" eb="56">
      <t>ワ</t>
    </rPh>
    <rPh sb="57" eb="58">
      <t>モド</t>
    </rPh>
    <phoneticPr fontId="2"/>
  </si>
  <si>
    <t>◎ 人件費（うち、派遣契約を除く。）は、委託契約の場合に限り、消費税相当額を別途算出の上、直接経費（「その他」）として計上することになります。</t>
    <rPh sb="2" eb="5">
      <t>ジンケンヒ</t>
    </rPh>
    <rPh sb="9" eb="11">
      <t>ハケン</t>
    </rPh>
    <rPh sb="11" eb="13">
      <t>ケイヤク</t>
    </rPh>
    <rPh sb="14" eb="15">
      <t>ノゾ</t>
    </rPh>
    <rPh sb="20" eb="22">
      <t>イタク</t>
    </rPh>
    <rPh sb="22" eb="24">
      <t>ケイヤク</t>
    </rPh>
    <rPh sb="25" eb="27">
      <t>バアイ</t>
    </rPh>
    <rPh sb="28" eb="29">
      <t>カギ</t>
    </rPh>
    <rPh sb="31" eb="34">
      <t>ショウヒゼイ</t>
    </rPh>
    <rPh sb="34" eb="36">
      <t>ソウトウ</t>
    </rPh>
    <rPh sb="36" eb="37">
      <t>ガク</t>
    </rPh>
    <rPh sb="38" eb="40">
      <t>ベット</t>
    </rPh>
    <rPh sb="40" eb="42">
      <t>サンシュツ</t>
    </rPh>
    <rPh sb="43" eb="44">
      <t>ウエ</t>
    </rPh>
    <rPh sb="45" eb="47">
      <t>チョクセツ</t>
    </rPh>
    <rPh sb="47" eb="49">
      <t>ケイヒ</t>
    </rPh>
    <rPh sb="53" eb="54">
      <t>タ</t>
    </rPh>
    <rPh sb="59" eb="61">
      <t>ケイジョウ</t>
    </rPh>
    <phoneticPr fontId="2"/>
  </si>
  <si>
    <t>記載例（初年度）</t>
    <rPh sb="0" eb="3">
      <t>キサイレイ</t>
    </rPh>
    <rPh sb="4" eb="6">
      <t>ショネン</t>
    </rPh>
    <rPh sb="6" eb="7">
      <t>ド</t>
    </rPh>
    <phoneticPr fontId="2"/>
  </si>
  <si>
    <t>実績単価計算表（定時時間分）初年度例'!A1</t>
    <phoneticPr fontId="2"/>
  </si>
  <si>
    <t>記載例（初年度２）</t>
    <rPh sb="0" eb="3">
      <t>キサイレイ</t>
    </rPh>
    <rPh sb="4" eb="6">
      <t>ショネン</t>
    </rPh>
    <rPh sb="6" eb="7">
      <t>ド</t>
    </rPh>
    <phoneticPr fontId="2"/>
  </si>
  <si>
    <t>実績単価計算表（定時時間分）初年度例２'!A1</t>
  </si>
  <si>
    <t>記載例（途中年度）</t>
    <rPh sb="0" eb="3">
      <t>キサイレイ</t>
    </rPh>
    <rPh sb="4" eb="8">
      <t>トチュウネンド</t>
    </rPh>
    <phoneticPr fontId="2"/>
  </si>
  <si>
    <t>実績単価計算表（定時時間分） 途中年度例'!A1</t>
  </si>
  <si>
    <t>記載例（最終年度）</t>
    <rPh sb="0" eb="3">
      <t>キサイレイ</t>
    </rPh>
    <rPh sb="4" eb="8">
      <t>サイシュウネンド</t>
    </rPh>
    <phoneticPr fontId="2"/>
  </si>
  <si>
    <t>実績単価計算表（定時時間分） 最終年度例'!A1</t>
  </si>
  <si>
    <t>実績単価算出表（　　年度）【残業時間分】</t>
    <rPh sb="0" eb="4">
      <t>ジッセキタンカ</t>
    </rPh>
    <rPh sb="4" eb="6">
      <t>サンシュツ</t>
    </rPh>
    <rPh sb="6" eb="7">
      <t>ヒョウ</t>
    </rPh>
    <rPh sb="14" eb="19">
      <t>ザンギョウジカンブン</t>
    </rPh>
    <phoneticPr fontId="2"/>
  </si>
  <si>
    <t>今年度従事時間（残業分）</t>
    <rPh sb="0" eb="3">
      <t>コンネンド</t>
    </rPh>
    <rPh sb="3" eb="7">
      <t>ジュウジジカン</t>
    </rPh>
    <rPh sb="8" eb="10">
      <t>ザンギョウ</t>
    </rPh>
    <rPh sb="10" eb="11">
      <t>ブン</t>
    </rPh>
    <phoneticPr fontId="2"/>
  </si>
  <si>
    <t>時間外手当支給
対象期間</t>
    <phoneticPr fontId="2"/>
  </si>
  <si>
    <r>
      <t xml:space="preserve">時間外総労働時間
</t>
    </r>
    <r>
      <rPr>
        <sz val="9"/>
        <rFont val="ＭＳ 明朝"/>
        <family val="1"/>
        <charset val="128"/>
      </rPr>
      <t>（固定残業時間除く）</t>
    </r>
    <rPh sb="0" eb="3">
      <t>ジカンガイ</t>
    </rPh>
    <rPh sb="3" eb="4">
      <t>ソウ</t>
    </rPh>
    <rPh sb="4" eb="8">
      <t>ロウドウジカン</t>
    </rPh>
    <rPh sb="10" eb="14">
      <t>コテイザンギョウ</t>
    </rPh>
    <rPh sb="14" eb="16">
      <t>ジカン</t>
    </rPh>
    <rPh sb="16" eb="17">
      <t>ノゾ</t>
    </rPh>
    <phoneticPr fontId="2"/>
  </si>
  <si>
    <t>うち、本事業従事時間</t>
    <rPh sb="3" eb="6">
      <t>ホンジギョウ</t>
    </rPh>
    <rPh sb="6" eb="8">
      <t>ジュウジ</t>
    </rPh>
    <rPh sb="8" eb="10">
      <t>ジカン</t>
    </rPh>
    <phoneticPr fontId="2"/>
  </si>
  <si>
    <t>時間外手当</t>
    <rPh sb="0" eb="5">
      <t>ジカンガイテアテ</t>
    </rPh>
    <phoneticPr fontId="2"/>
  </si>
  <si>
    <t>期間中相当
残業手当支給額</t>
    <rPh sb="0" eb="3">
      <t>キカンチュウ</t>
    </rPh>
    <rPh sb="3" eb="5">
      <t>ソウトウ</t>
    </rPh>
    <rPh sb="6" eb="8">
      <t>ザンギョウ</t>
    </rPh>
    <rPh sb="8" eb="10">
      <t>テアテ</t>
    </rPh>
    <rPh sb="10" eb="12">
      <t>シキュウ</t>
    </rPh>
    <rPh sb="12" eb="13">
      <t>ガク</t>
    </rPh>
    <phoneticPr fontId="2"/>
  </si>
  <si>
    <t>記載例</t>
    <rPh sb="0" eb="3">
      <t>キサイレイ</t>
    </rPh>
    <phoneticPr fontId="2"/>
  </si>
  <si>
    <t>実績単価計算表（残業時間分）記載例'!A1</t>
  </si>
  <si>
    <t>●●●●</t>
    <phoneticPr fontId="2"/>
  </si>
  <si>
    <t>●●株式会社</t>
    <rPh sb="2" eb="6">
      <t>カブシキカイシャ</t>
    </rPh>
    <phoneticPr fontId="2"/>
  </si>
  <si>
    <t>実績単価算出表（●●年度）【定時時間分】</t>
    <rPh sb="0" eb="1">
      <t>ジツ</t>
    </rPh>
    <rPh sb="1" eb="2">
      <t>イサオ</t>
    </rPh>
    <rPh sb="2" eb="3">
      <t>タン</t>
    </rPh>
    <rPh sb="3" eb="4">
      <t>アタイ</t>
    </rPh>
    <rPh sb="4" eb="6">
      <t>サンシュツ</t>
    </rPh>
    <rPh sb="6" eb="7">
      <t>ヒョウ</t>
    </rPh>
    <rPh sb="14" eb="19">
      <t>テイジジカンブン</t>
    </rPh>
    <phoneticPr fontId="2"/>
  </si>
  <si>
    <t>●●部●●課</t>
    <rPh sb="2" eb="3">
      <t>ブ</t>
    </rPh>
    <rPh sb="5" eb="6">
      <t>カ</t>
    </rPh>
    <phoneticPr fontId="2"/>
  </si>
  <si>
    <t>なし</t>
    <phoneticPr fontId="2"/>
  </si>
  <si>
    <t>実績単価算出表（●●年度）【残業時間分】</t>
    <rPh sb="0" eb="4">
      <t>ジッセキタンカ</t>
    </rPh>
    <rPh sb="4" eb="6">
      <t>サンシュツ</t>
    </rPh>
    <rPh sb="6" eb="7">
      <t>ヒョウ</t>
    </rPh>
    <rPh sb="14" eb="19">
      <t>ザンギョウジカンブン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</si>
</sst>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0_);[Red]\(#,##0.000\)"/>
    <numFmt numFmtId="177" formatCode="0.00&quot; 時間&quot;"/>
    <numFmt numFmtId="178" formatCode="#,##0&quot;円&quot;"/>
    <numFmt numFmtId="179" formatCode="0&quot; 日&quot;"/>
    <numFmt numFmtId="180" formatCode="#,##0&quot;日&quot;"/>
    <numFmt numFmtId="181" formatCode="#,##0.00&quot;円&quot;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name val="ＭＳ 明朝"/>
      <family val="1"/>
    </font>
    <font>
      <sz val="10"/>
      <color indexed="8"/>
      <name val="ＭＳ 明朝"/>
      <family val="1"/>
      <charset val="128"/>
    </font>
    <font>
      <sz val="10"/>
      <color indexed="8"/>
      <name val="ＭＳ 明朝"/>
      <family val="1"/>
    </font>
    <font>
      <u/>
      <sz val="11"/>
      <color theme="10"/>
      <name val="ＭＳ Ｐゴシック"/>
      <family val="3"/>
      <charset val="128"/>
    </font>
    <font>
      <sz val="9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62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dotted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 diagonalUp="1"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 wrapText="1"/>
    </xf>
    <xf numFmtId="38" fontId="5" fillId="3" borderId="3" xfId="2" applyFont="1" applyFill="1" applyBorder="1" applyAlignment="1" applyProtection="1">
      <alignment horizontal="center" vertical="center" shrinkToFit="1"/>
    </xf>
    <xf numFmtId="38" fontId="5" fillId="3" borderId="2" xfId="2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38" fontId="4" fillId="0" borderId="0" xfId="2" applyFont="1" applyAlignment="1" applyProtection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shrinkToFit="1"/>
    </xf>
    <xf numFmtId="178" fontId="4" fillId="2" borderId="8" xfId="2" applyNumberFormat="1" applyFont="1" applyFill="1" applyBorder="1" applyAlignment="1" applyProtection="1">
      <alignment horizontal="right" vertical="center" shrinkToFit="1"/>
      <protection locked="0"/>
    </xf>
    <xf numFmtId="178" fontId="4" fillId="2" borderId="7" xfId="2" applyNumberFormat="1" applyFont="1" applyFill="1" applyBorder="1" applyAlignment="1" applyProtection="1">
      <alignment horizontal="right" vertical="center" shrinkToFit="1"/>
      <protection locked="0"/>
    </xf>
    <xf numFmtId="178" fontId="4" fillId="2" borderId="9" xfId="2" applyNumberFormat="1" applyFont="1" applyFill="1" applyBorder="1" applyAlignment="1" applyProtection="1">
      <alignment horizontal="right" vertical="center" shrinkToFit="1"/>
      <protection locked="0"/>
    </xf>
    <xf numFmtId="178" fontId="4" fillId="2" borderId="11" xfId="2" applyNumberFormat="1" applyFont="1" applyFill="1" applyBorder="1" applyAlignment="1" applyProtection="1">
      <alignment horizontal="right" vertical="center" shrinkToFit="1"/>
      <protection locked="0"/>
    </xf>
    <xf numFmtId="178" fontId="4" fillId="2" borderId="12" xfId="2" applyNumberFormat="1" applyFont="1" applyFill="1" applyBorder="1" applyAlignment="1" applyProtection="1">
      <alignment horizontal="right" vertical="center" shrinkToFit="1"/>
      <protection locked="0"/>
    </xf>
    <xf numFmtId="178" fontId="4" fillId="4" borderId="15" xfId="2" applyNumberFormat="1" applyFont="1" applyFill="1" applyBorder="1" applyAlignment="1" applyProtection="1">
      <alignment horizontal="right" vertical="center" shrinkToFit="1"/>
    </xf>
    <xf numFmtId="178" fontId="4" fillId="4" borderId="13" xfId="2" applyNumberFormat="1" applyFont="1" applyFill="1" applyBorder="1" applyAlignment="1" applyProtection="1">
      <alignment horizontal="right" vertical="center" shrinkToFit="1"/>
    </xf>
    <xf numFmtId="178" fontId="4" fillId="4" borderId="16" xfId="2" applyNumberFormat="1" applyFont="1" applyFill="1" applyBorder="1" applyAlignment="1" applyProtection="1">
      <alignment horizontal="right" vertical="center" shrinkToFit="1"/>
    </xf>
    <xf numFmtId="177" fontId="4" fillId="0" borderId="0" xfId="0" applyNumberFormat="1" applyFont="1" applyAlignment="1">
      <alignment horizontal="center" vertical="center" shrinkToFit="1"/>
    </xf>
    <xf numFmtId="9" fontId="4" fillId="0" borderId="0" xfId="1" applyFont="1" applyFill="1" applyBorder="1" applyAlignment="1" applyProtection="1">
      <alignment horizontal="center" vertical="center" shrinkToFit="1"/>
    </xf>
    <xf numFmtId="178" fontId="4" fillId="0" borderId="0" xfId="2" applyNumberFormat="1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38" fontId="4" fillId="0" borderId="0" xfId="2" applyFont="1" applyAlignment="1" applyProtection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38" fontId="4" fillId="0" borderId="0" xfId="2" applyFont="1" applyAlignment="1" applyProtection="1">
      <alignment horizontal="center" vertical="center"/>
    </xf>
    <xf numFmtId="38" fontId="4" fillId="0" borderId="0" xfId="2" applyFont="1" applyAlignment="1" applyProtection="1">
      <alignment horizontal="right" vertical="center"/>
    </xf>
    <xf numFmtId="176" fontId="4" fillId="0" borderId="0" xfId="0" applyNumberFormat="1" applyFont="1">
      <alignment vertical="center"/>
    </xf>
    <xf numFmtId="38" fontId="4" fillId="0" borderId="0" xfId="2" applyFont="1" applyFill="1" applyAlignment="1" applyProtection="1">
      <alignment horizontal="center" vertical="center" shrinkToFit="1"/>
    </xf>
    <xf numFmtId="0" fontId="5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38" fontId="5" fillId="3" borderId="22" xfId="2" applyFont="1" applyFill="1" applyBorder="1" applyAlignment="1" applyProtection="1">
      <alignment horizontal="center" vertical="center" shrinkToFit="1"/>
    </xf>
    <xf numFmtId="38" fontId="5" fillId="3" borderId="23" xfId="2" applyFont="1" applyFill="1" applyBorder="1" applyAlignment="1" applyProtection="1">
      <alignment horizontal="center" vertical="center" wrapText="1"/>
    </xf>
    <xf numFmtId="178" fontId="4" fillId="2" borderId="26" xfId="2" applyNumberFormat="1" applyFont="1" applyFill="1" applyBorder="1" applyAlignment="1" applyProtection="1">
      <alignment horizontal="right" vertical="center" shrinkToFit="1"/>
      <protection locked="0"/>
    </xf>
    <xf numFmtId="177" fontId="4" fillId="0" borderId="7" xfId="0" applyNumberFormat="1" applyFont="1" applyBorder="1" applyAlignment="1" applyProtection="1">
      <alignment horizontal="right" vertical="center" shrinkToFit="1"/>
      <protection locked="0"/>
    </xf>
    <xf numFmtId="0" fontId="4" fillId="3" borderId="20" xfId="0" applyFont="1" applyFill="1" applyBorder="1" applyAlignment="1">
      <alignment horizontal="center" vertical="center" wrapText="1" shrinkToFit="1"/>
    </xf>
    <xf numFmtId="179" fontId="4" fillId="2" borderId="6" xfId="0" applyNumberFormat="1" applyFont="1" applyFill="1" applyBorder="1" applyAlignment="1" applyProtection="1">
      <alignment horizontal="right" vertical="center" shrinkToFit="1"/>
      <protection locked="0"/>
    </xf>
    <xf numFmtId="0" fontId="4" fillId="3" borderId="28" xfId="0" applyFont="1" applyFill="1" applyBorder="1" applyAlignment="1">
      <alignment horizontal="center" vertical="center" wrapText="1" shrinkToFit="1"/>
    </xf>
    <xf numFmtId="179" fontId="4" fillId="2" borderId="29" xfId="0" applyNumberFormat="1" applyFont="1" applyFill="1" applyBorder="1" applyAlignment="1" applyProtection="1">
      <alignment horizontal="right" vertical="center" shrinkToFit="1"/>
      <protection locked="0"/>
    </xf>
    <xf numFmtId="179" fontId="4" fillId="2" borderId="30" xfId="0" applyNumberFormat="1" applyFont="1" applyFill="1" applyBorder="1" applyAlignment="1" applyProtection="1">
      <alignment horizontal="right" vertical="center" shrinkToFit="1"/>
      <protection locked="0"/>
    </xf>
    <xf numFmtId="38" fontId="5" fillId="3" borderId="10" xfId="2" applyFont="1" applyFill="1" applyBorder="1" applyAlignment="1" applyProtection="1">
      <alignment horizontal="center" vertical="center" wrapText="1" shrinkToFit="1"/>
    </xf>
    <xf numFmtId="0" fontId="4" fillId="3" borderId="31" xfId="0" applyFont="1" applyFill="1" applyBorder="1" applyAlignment="1">
      <alignment horizontal="center" vertical="center" wrapText="1" shrinkToFit="1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178" fontId="4" fillId="6" borderId="15" xfId="2" applyNumberFormat="1" applyFont="1" applyFill="1" applyBorder="1" applyAlignment="1" applyProtection="1">
      <alignment horizontal="right" vertical="center" shrinkToFit="1"/>
    </xf>
    <xf numFmtId="180" fontId="4" fillId="4" borderId="13" xfId="2" applyNumberFormat="1" applyFont="1" applyFill="1" applyBorder="1" applyAlignment="1" applyProtection="1">
      <alignment horizontal="right" vertical="center" shrinkToFit="1"/>
    </xf>
    <xf numFmtId="177" fontId="4" fillId="4" borderId="14" xfId="2" applyNumberFormat="1" applyFont="1" applyFill="1" applyBorder="1" applyAlignment="1" applyProtection="1">
      <alignment horizontal="right" vertical="center" shrinkToFit="1"/>
    </xf>
    <xf numFmtId="177" fontId="4" fillId="6" borderId="15" xfId="0" applyNumberFormat="1" applyFont="1" applyFill="1" applyBorder="1" applyAlignment="1">
      <alignment horizontal="right" vertical="center" shrinkToFit="1"/>
    </xf>
    <xf numFmtId="0" fontId="4" fillId="0" borderId="33" xfId="0" applyFont="1" applyBorder="1">
      <alignment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7" borderId="39" xfId="0" applyFont="1" applyFill="1" applyBorder="1" applyAlignment="1">
      <alignment horizontal="center" vertical="center" shrinkToFit="1"/>
    </xf>
    <xf numFmtId="177" fontId="4" fillId="0" borderId="41" xfId="0" applyNumberFormat="1" applyFont="1" applyBorder="1" applyAlignment="1" applyProtection="1">
      <alignment horizontal="right" vertical="center" shrinkToFit="1"/>
      <protection locked="0"/>
    </xf>
    <xf numFmtId="14" fontId="4" fillId="5" borderId="36" xfId="0" applyNumberFormat="1" applyFont="1" applyFill="1" applyBorder="1">
      <alignment vertical="center"/>
    </xf>
    <xf numFmtId="14" fontId="4" fillId="5" borderId="18" xfId="0" applyNumberFormat="1" applyFont="1" applyFill="1" applyBorder="1">
      <alignment vertical="center"/>
    </xf>
    <xf numFmtId="14" fontId="4" fillId="5" borderId="37" xfId="0" applyNumberFormat="1" applyFont="1" applyFill="1" applyBorder="1">
      <alignment vertical="center"/>
    </xf>
    <xf numFmtId="181" fontId="4" fillId="0" borderId="10" xfId="2" applyNumberFormat="1" applyFont="1" applyFill="1" applyBorder="1" applyAlignment="1" applyProtection="1">
      <alignment horizontal="right" vertical="center" shrinkToFit="1"/>
    </xf>
    <xf numFmtId="181" fontId="4" fillId="4" borderId="15" xfId="2" applyNumberFormat="1" applyFont="1" applyFill="1" applyBorder="1" applyAlignment="1" applyProtection="1">
      <alignment horizontal="right" vertical="center" shrinkToFi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181" fontId="4" fillId="4" borderId="14" xfId="2" applyNumberFormat="1" applyFont="1" applyFill="1" applyBorder="1" applyAlignment="1" applyProtection="1">
      <alignment horizontal="right" vertical="center" shrinkToFit="1"/>
    </xf>
    <xf numFmtId="38" fontId="5" fillId="3" borderId="43" xfId="2" applyFont="1" applyFill="1" applyBorder="1" applyAlignment="1" applyProtection="1">
      <alignment horizontal="center" vertical="center" wrapText="1" shrinkToFit="1"/>
    </xf>
    <xf numFmtId="181" fontId="4" fillId="0" borderId="43" xfId="2" applyNumberFormat="1" applyFont="1" applyFill="1" applyBorder="1" applyAlignment="1" applyProtection="1">
      <alignment horizontal="right" vertical="center" shrinkToFit="1"/>
    </xf>
    <xf numFmtId="181" fontId="4" fillId="0" borderId="44" xfId="2" applyNumberFormat="1" applyFont="1" applyFill="1" applyBorder="1" applyAlignment="1" applyProtection="1">
      <alignment horizontal="right" vertical="center" shrinkToFit="1"/>
    </xf>
    <xf numFmtId="177" fontId="4" fillId="4" borderId="45" xfId="2" applyNumberFormat="1" applyFont="1" applyFill="1" applyBorder="1" applyAlignment="1" applyProtection="1">
      <alignment horizontal="right" vertical="center" shrinkToFit="1"/>
    </xf>
    <xf numFmtId="0" fontId="4" fillId="0" borderId="18" xfId="0" applyFont="1" applyBorder="1" applyAlignment="1">
      <alignment horizontal="center" vertical="center"/>
    </xf>
    <xf numFmtId="177" fontId="4" fillId="6" borderId="27" xfId="0" applyNumberFormat="1" applyFont="1" applyFill="1" applyBorder="1" applyAlignment="1">
      <alignment horizontal="right" vertical="center" shrinkToFit="1"/>
    </xf>
    <xf numFmtId="0" fontId="4" fillId="3" borderId="24" xfId="0" applyFont="1" applyFill="1" applyBorder="1" applyAlignment="1">
      <alignment horizontal="center" vertical="center" wrapText="1" shrinkToFit="1"/>
    </xf>
    <xf numFmtId="0" fontId="4" fillId="3" borderId="46" xfId="0" applyFont="1" applyFill="1" applyBorder="1" applyAlignment="1">
      <alignment horizontal="center" vertical="center" wrapText="1" shrinkToFit="1"/>
    </xf>
    <xf numFmtId="179" fontId="4" fillId="2" borderId="47" xfId="0" applyNumberFormat="1" applyFont="1" applyFill="1" applyBorder="1" applyAlignment="1" applyProtection="1">
      <alignment horizontal="right" vertical="center" shrinkToFit="1"/>
      <protection locked="0"/>
    </xf>
    <xf numFmtId="179" fontId="4" fillId="2" borderId="48" xfId="0" applyNumberFormat="1" applyFont="1" applyFill="1" applyBorder="1" applyAlignment="1" applyProtection="1">
      <alignment horizontal="right" vertical="center" shrinkToFit="1"/>
      <protection locked="0"/>
    </xf>
    <xf numFmtId="0" fontId="4" fillId="3" borderId="49" xfId="0" applyFont="1" applyFill="1" applyBorder="1" applyAlignment="1">
      <alignment horizontal="center" vertical="center" wrapText="1" shrinkToFit="1"/>
    </xf>
    <xf numFmtId="0" fontId="4" fillId="3" borderId="50" xfId="0" applyFont="1" applyFill="1" applyBorder="1" applyAlignment="1">
      <alignment horizontal="center" vertical="center" wrapText="1" shrinkToFit="1"/>
    </xf>
    <xf numFmtId="177" fontId="4" fillId="6" borderId="52" xfId="0" applyNumberFormat="1" applyFont="1" applyFill="1" applyBorder="1" applyAlignment="1">
      <alignment horizontal="right" vertical="center" shrinkToFit="1"/>
    </xf>
    <xf numFmtId="0" fontId="4" fillId="0" borderId="53" xfId="0" applyFont="1" applyBorder="1" applyAlignment="1">
      <alignment horizontal="left" vertical="center" shrinkToFit="1"/>
    </xf>
    <xf numFmtId="0" fontId="4" fillId="7" borderId="54" xfId="0" applyFont="1" applyFill="1" applyBorder="1" applyAlignment="1">
      <alignment horizontal="center" vertical="center" shrinkToFit="1"/>
    </xf>
    <xf numFmtId="0" fontId="4" fillId="5" borderId="54" xfId="0" applyFont="1" applyFill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wrapText="1"/>
    </xf>
    <xf numFmtId="38" fontId="10" fillId="3" borderId="5" xfId="2" applyFont="1" applyFill="1" applyBorder="1" applyAlignment="1" applyProtection="1">
      <alignment horizontal="center" vertical="center" wrapText="1" shrinkToFit="1"/>
    </xf>
    <xf numFmtId="38" fontId="10" fillId="3" borderId="42" xfId="2" applyFont="1" applyFill="1" applyBorder="1" applyAlignment="1" applyProtection="1">
      <alignment horizontal="center" vertical="center" wrapText="1" shrinkToFit="1"/>
    </xf>
    <xf numFmtId="38" fontId="12" fillId="3" borderId="21" xfId="2" applyFont="1" applyFill="1" applyBorder="1" applyAlignment="1" applyProtection="1">
      <alignment horizontal="center" vertical="center" wrapText="1" shrinkToFit="1"/>
    </xf>
    <xf numFmtId="0" fontId="11" fillId="3" borderId="49" xfId="0" applyFont="1" applyFill="1" applyBorder="1" applyAlignment="1">
      <alignment horizontal="center" vertical="center" wrapText="1" shrinkToFit="1"/>
    </xf>
    <xf numFmtId="0" fontId="11" fillId="3" borderId="20" xfId="0" applyFont="1" applyFill="1" applyBorder="1" applyAlignment="1">
      <alignment horizontal="center" vertical="center" wrapText="1" shrinkToFit="1"/>
    </xf>
    <xf numFmtId="14" fontId="11" fillId="5" borderId="6" xfId="0" applyNumberFormat="1" applyFont="1" applyFill="1" applyBorder="1" applyAlignment="1">
      <alignment horizontal="center" vertical="center" shrinkToFit="1"/>
    </xf>
    <xf numFmtId="177" fontId="4" fillId="6" borderId="56" xfId="0" applyNumberFormat="1" applyFont="1" applyFill="1" applyBorder="1" applyAlignment="1">
      <alignment horizontal="right" vertical="center" shrinkToFit="1"/>
    </xf>
    <xf numFmtId="0" fontId="4" fillId="3" borderId="24" xfId="0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4" fillId="0" borderId="56" xfId="0" applyFont="1" applyBorder="1">
      <alignment vertical="center"/>
    </xf>
    <xf numFmtId="0" fontId="11" fillId="3" borderId="50" xfId="0" applyFont="1" applyFill="1" applyBorder="1" applyAlignment="1">
      <alignment horizontal="center" vertical="center" wrapText="1"/>
    </xf>
    <xf numFmtId="177" fontId="11" fillId="6" borderId="52" xfId="0" applyNumberFormat="1" applyFont="1" applyFill="1" applyBorder="1" applyAlignment="1">
      <alignment horizontal="right" vertical="center" shrinkToFit="1"/>
    </xf>
    <xf numFmtId="14" fontId="11" fillId="5" borderId="51" xfId="0" applyNumberFormat="1" applyFont="1" applyFill="1" applyBorder="1" applyAlignment="1" applyProtection="1">
      <alignment horizontal="right" vertical="center" shrinkToFit="1"/>
      <protection locked="0"/>
    </xf>
    <xf numFmtId="38" fontId="13" fillId="3" borderId="21" xfId="2" applyFont="1" applyFill="1" applyBorder="1" applyAlignment="1">
      <alignment horizontal="center" vertical="center" wrapText="1" shrinkToFit="1"/>
    </xf>
    <xf numFmtId="0" fontId="14" fillId="0" borderId="0" xfId="3" quotePrefix="1">
      <alignment vertical="center"/>
    </xf>
    <xf numFmtId="0" fontId="14" fillId="0" borderId="0" xfId="3" quotePrefix="1" applyAlignment="1">
      <alignment horizontal="left" vertical="center"/>
    </xf>
    <xf numFmtId="38" fontId="4" fillId="7" borderId="54" xfId="2" applyFont="1" applyFill="1" applyBorder="1" applyAlignment="1">
      <alignment horizontal="center" vertical="center" shrinkToFit="1"/>
    </xf>
    <xf numFmtId="0" fontId="4" fillId="5" borderId="17" xfId="0" applyFont="1" applyFill="1" applyBorder="1" applyProtection="1">
      <alignment vertical="center"/>
      <protection locked="0"/>
    </xf>
    <xf numFmtId="0" fontId="4" fillId="5" borderId="18" xfId="0" applyFont="1" applyFill="1" applyBorder="1">
      <alignment vertical="center"/>
    </xf>
    <xf numFmtId="0" fontId="4" fillId="5" borderId="17" xfId="0" applyFont="1" applyFill="1" applyBorder="1">
      <alignment vertical="center"/>
    </xf>
    <xf numFmtId="177" fontId="11" fillId="5" borderId="47" xfId="0" applyNumberFormat="1" applyFont="1" applyFill="1" applyBorder="1" applyAlignment="1" applyProtection="1">
      <alignment horizontal="right" vertical="center" shrinkToFit="1"/>
      <protection locked="0"/>
    </xf>
    <xf numFmtId="177" fontId="4" fillId="5" borderId="7" xfId="0" applyNumberFormat="1" applyFont="1" applyFill="1" applyBorder="1" applyAlignment="1" applyProtection="1">
      <alignment horizontal="right" vertical="center" shrinkToFit="1"/>
      <protection locked="0"/>
    </xf>
    <xf numFmtId="177" fontId="11" fillId="5" borderId="57" xfId="0" applyNumberFormat="1" applyFont="1" applyFill="1" applyBorder="1" applyAlignment="1" applyProtection="1">
      <alignment horizontal="right" vertical="center" shrinkToFit="1"/>
      <protection locked="0"/>
    </xf>
    <xf numFmtId="0" fontId="4" fillId="5" borderId="59" xfId="0" applyFont="1" applyFill="1" applyBorder="1" applyProtection="1">
      <alignment vertical="center"/>
      <protection locked="0"/>
    </xf>
    <xf numFmtId="0" fontId="4" fillId="5" borderId="58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 wrapText="1"/>
    </xf>
    <xf numFmtId="38" fontId="4" fillId="0" borderId="0" xfId="2" applyFont="1" applyBorder="1" applyAlignment="1" applyProtection="1">
      <alignment horizontal="right" vertical="center" shrinkToFit="1"/>
    </xf>
    <xf numFmtId="14" fontId="11" fillId="5" borderId="6" xfId="0" applyNumberFormat="1" applyFont="1" applyFill="1" applyBorder="1" applyAlignment="1">
      <alignment vertical="center" shrinkToFit="1"/>
    </xf>
    <xf numFmtId="14" fontId="11" fillId="5" borderId="51" xfId="0" applyNumberFormat="1" applyFont="1" applyFill="1" applyBorder="1" applyAlignment="1" applyProtection="1">
      <alignment vertical="center" shrinkToFit="1"/>
      <protection locked="0"/>
    </xf>
    <xf numFmtId="14" fontId="4" fillId="5" borderId="6" xfId="0" applyNumberFormat="1" applyFont="1" applyFill="1" applyBorder="1" applyAlignment="1">
      <alignment vertical="center" shrinkToFit="1"/>
    </xf>
    <xf numFmtId="14" fontId="4" fillId="5" borderId="6" xfId="0" applyNumberFormat="1" applyFont="1" applyFill="1" applyBorder="1" applyAlignment="1">
      <alignment vertical="center" wrapText="1" shrinkToFit="1"/>
    </xf>
    <xf numFmtId="14" fontId="4" fillId="5" borderId="51" xfId="0" applyNumberFormat="1" applyFont="1" applyFill="1" applyBorder="1" applyAlignment="1">
      <alignment vertical="center" shrinkToFit="1"/>
    </xf>
    <xf numFmtId="14" fontId="4" fillId="5" borderId="51" xfId="0" applyNumberFormat="1" applyFont="1" applyFill="1" applyBorder="1" applyAlignment="1">
      <alignment vertical="center" wrapText="1" shrinkToFit="1"/>
    </xf>
    <xf numFmtId="0" fontId="4" fillId="5" borderId="6" xfId="0" applyFont="1" applyFill="1" applyBorder="1">
      <alignment vertical="center"/>
    </xf>
    <xf numFmtId="0" fontId="4" fillId="5" borderId="60" xfId="0" applyFont="1" applyFill="1" applyBorder="1">
      <alignment vertical="center"/>
    </xf>
    <xf numFmtId="0" fontId="4" fillId="5" borderId="61" xfId="0" applyFont="1" applyFill="1" applyBorder="1">
      <alignment vertical="center"/>
    </xf>
    <xf numFmtId="14" fontId="4" fillId="5" borderId="58" xfId="0" applyNumberFormat="1" applyFont="1" applyFill="1" applyBorder="1" applyAlignment="1">
      <alignment horizontal="center" vertical="center"/>
    </xf>
    <xf numFmtId="38" fontId="4" fillId="0" borderId="0" xfId="2" applyFont="1" applyAlignment="1">
      <alignment horizontal="center" vertical="center" shrinkToFit="1"/>
    </xf>
    <xf numFmtId="38" fontId="5" fillId="5" borderId="21" xfId="2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38" fontId="5" fillId="3" borderId="4" xfId="2" applyFont="1" applyFill="1" applyBorder="1" applyAlignment="1" applyProtection="1">
      <alignment horizontal="center" vertical="center" shrinkToFit="1"/>
    </xf>
    <xf numFmtId="38" fontId="5" fillId="3" borderId="1" xfId="2" applyFont="1" applyFill="1" applyBorder="1" applyAlignment="1" applyProtection="1">
      <alignment horizontal="center" vertical="center" shrinkToFit="1"/>
    </xf>
    <xf numFmtId="38" fontId="5" fillId="3" borderId="24" xfId="2" applyFont="1" applyFill="1" applyBorder="1" applyAlignment="1" applyProtection="1">
      <alignment horizontal="center" vertical="center" shrinkToFit="1"/>
    </xf>
    <xf numFmtId="38" fontId="5" fillId="3" borderId="4" xfId="2" applyFont="1" applyFill="1" applyBorder="1" applyAlignment="1" applyProtection="1">
      <alignment horizontal="center" vertical="center" wrapText="1"/>
    </xf>
    <xf numFmtId="38" fontId="5" fillId="3" borderId="25" xfId="2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left" vertical="center" wrapText="1"/>
      <protection locked="0"/>
    </xf>
    <xf numFmtId="0" fontId="4" fillId="5" borderId="6" xfId="0" applyFont="1" applyFill="1" applyBorder="1" applyAlignment="1" applyProtection="1">
      <alignment horizontal="left" vertical="center" wrapText="1"/>
      <protection locked="0"/>
    </xf>
    <xf numFmtId="0" fontId="4" fillId="5" borderId="18" xfId="0" applyFont="1" applyFill="1" applyBorder="1" applyAlignment="1" applyProtection="1">
      <alignment horizontal="left" vertical="center" wrapText="1"/>
      <protection locked="0"/>
    </xf>
    <xf numFmtId="0" fontId="4" fillId="5" borderId="17" xfId="0" applyFont="1" applyFill="1" applyBorder="1" applyAlignment="1" applyProtection="1">
      <alignment horizontal="left" vertical="center"/>
      <protection locked="0"/>
    </xf>
    <xf numFmtId="0" fontId="4" fillId="5" borderId="6" xfId="0" applyFont="1" applyFill="1" applyBorder="1" applyAlignment="1" applyProtection="1">
      <alignment horizontal="left" vertical="center"/>
      <protection locked="0"/>
    </xf>
    <xf numFmtId="0" fontId="4" fillId="5" borderId="18" xfId="0" applyFont="1" applyFill="1" applyBorder="1" applyAlignment="1" applyProtection="1">
      <alignment horizontal="left" vertical="center"/>
      <protection locked="0"/>
    </xf>
    <xf numFmtId="0" fontId="4" fillId="5" borderId="17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18" xfId="0" applyFont="1" applyFill="1" applyBorder="1" applyAlignment="1">
      <alignment horizontal="left" vertical="center"/>
    </xf>
    <xf numFmtId="38" fontId="17" fillId="3" borderId="4" xfId="2" applyFont="1" applyFill="1" applyBorder="1" applyAlignment="1" applyProtection="1">
      <alignment horizontal="center" vertical="center" wrapText="1"/>
    </xf>
  </cellXfs>
  <cellStyles count="4">
    <cellStyle name="パーセント" xfId="1" builtinId="5"/>
    <cellStyle name="ハイパーリンク" xfId="3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4A65A-AB6E-4D82-9440-A138C813A216}">
  <sheetPr>
    <tabColor theme="6"/>
    <pageSetUpPr fitToPage="1"/>
  </sheetPr>
  <dimension ref="A1:O43"/>
  <sheetViews>
    <sheetView tabSelected="1" view="pageBreakPreview" zoomScale="70" zoomScaleNormal="100" zoomScaleSheetLayoutView="70" workbookViewId="0">
      <selection sqref="A1:B1"/>
    </sheetView>
  </sheetViews>
  <sheetFormatPr defaultColWidth="9" defaultRowHeight="13.5"/>
  <cols>
    <col min="1" max="1" width="18.625" style="7" customWidth="1"/>
    <col min="2" max="4" width="12.625" style="7" customWidth="1"/>
    <col min="5" max="6" width="16.625" style="7" customWidth="1"/>
    <col min="7" max="7" width="17.625" style="7" customWidth="1"/>
    <col min="8" max="10" width="16.25" style="7" customWidth="1"/>
    <col min="11" max="11" width="15.25" style="7" customWidth="1"/>
    <col min="12" max="14" width="16.25" style="7" customWidth="1"/>
    <col min="15" max="15" width="14.75" style="7" customWidth="1"/>
    <col min="16" max="16384" width="9" style="7"/>
  </cols>
  <sheetData>
    <row r="1" spans="1:15" ht="21" customHeight="1">
      <c r="A1" s="123"/>
      <c r="B1" s="123"/>
      <c r="C1" s="4"/>
      <c r="D1" s="4"/>
      <c r="E1" s="5"/>
      <c r="F1" s="6"/>
      <c r="G1" s="6"/>
      <c r="H1" s="6"/>
      <c r="I1" s="6"/>
      <c r="J1" s="6"/>
      <c r="K1" s="6"/>
      <c r="L1" s="6"/>
      <c r="M1" s="6"/>
      <c r="N1" s="6"/>
    </row>
    <row r="2" spans="1:15" ht="26.1" customHeight="1">
      <c r="A2" s="109" t="s">
        <v>0</v>
      </c>
      <c r="B2" s="132"/>
      <c r="C2" s="133"/>
      <c r="D2" s="133"/>
      <c r="E2" s="133"/>
      <c r="F2" s="134"/>
    </row>
    <row r="3" spans="1:15" ht="26.1" customHeight="1">
      <c r="A3" s="106" t="s">
        <v>1</v>
      </c>
      <c r="B3" s="132"/>
      <c r="C3" s="133"/>
      <c r="D3" s="133"/>
      <c r="E3" s="133"/>
      <c r="F3" s="134"/>
    </row>
    <row r="4" spans="1:15" ht="21" customHeight="1">
      <c r="A4" s="110" t="s">
        <v>2</v>
      </c>
      <c r="B4" s="135"/>
      <c r="C4" s="136"/>
      <c r="D4" s="136"/>
      <c r="E4" s="136"/>
      <c r="F4" s="137"/>
      <c r="G4" s="6"/>
      <c r="H4" s="6"/>
      <c r="I4" s="6"/>
      <c r="J4" s="6"/>
    </row>
    <row r="5" spans="1:15" ht="21" customHeight="1">
      <c r="E5" s="27"/>
      <c r="F5" s="28"/>
      <c r="G5" s="28"/>
      <c r="H5" s="28"/>
      <c r="I5" s="121"/>
      <c r="J5" s="121"/>
      <c r="K5" s="28"/>
      <c r="L5" s="28"/>
      <c r="M5" s="28"/>
      <c r="N5" s="28"/>
    </row>
    <row r="6" spans="1:15" ht="21" customHeight="1">
      <c r="A6" s="131" t="s">
        <v>3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15" ht="21" customHeight="1">
      <c r="E7" s="27"/>
      <c r="F7" s="28"/>
      <c r="G7" s="28"/>
      <c r="H7" s="28"/>
      <c r="I7" s="121"/>
      <c r="J7" s="121"/>
      <c r="K7" s="28"/>
      <c r="L7" s="28"/>
      <c r="M7" s="28"/>
      <c r="N7" s="28"/>
    </row>
    <row r="8" spans="1:15" ht="21" customHeight="1">
      <c r="A8" s="105" t="s">
        <v>4</v>
      </c>
      <c r="B8" s="97"/>
      <c r="C8" s="117"/>
      <c r="D8" s="117"/>
      <c r="E8" s="117"/>
      <c r="F8" s="98"/>
      <c r="L8" s="106" t="s">
        <v>5</v>
      </c>
      <c r="M8" s="99"/>
      <c r="N8" s="117"/>
      <c r="O8" s="98"/>
    </row>
    <row r="9" spans="1:15" ht="21" customHeight="1">
      <c r="A9" s="105" t="s">
        <v>6</v>
      </c>
      <c r="B9" s="103"/>
      <c r="C9" s="117"/>
      <c r="D9" s="118"/>
      <c r="E9" s="117"/>
      <c r="F9" s="119"/>
      <c r="L9" s="106" t="s">
        <v>7</v>
      </c>
      <c r="M9" s="99"/>
      <c r="N9" s="117"/>
      <c r="O9" s="98"/>
    </row>
    <row r="10" spans="1:15" ht="21" customHeight="1">
      <c r="A10" s="106" t="s">
        <v>8</v>
      </c>
      <c r="B10" s="120"/>
      <c r="C10" s="108" t="s">
        <v>9</v>
      </c>
      <c r="D10" s="120"/>
      <c r="E10" s="106" t="s">
        <v>10</v>
      </c>
      <c r="F10" s="120"/>
      <c r="G10" s="23"/>
      <c r="H10" s="23"/>
      <c r="I10" s="23"/>
      <c r="J10" s="23"/>
      <c r="K10" s="23"/>
      <c r="L10" s="23"/>
      <c r="M10" s="23"/>
      <c r="N10" s="23"/>
    </row>
    <row r="11" spans="1:15" ht="21" customHeight="1">
      <c r="A11" s="107" t="s">
        <v>11</v>
      </c>
      <c r="B11" s="104"/>
      <c r="C11" s="8" t="s">
        <v>12</v>
      </c>
      <c r="D11" s="8"/>
      <c r="E11" s="5"/>
      <c r="F11" s="6"/>
      <c r="G11" s="6"/>
      <c r="H11" s="6"/>
      <c r="I11" s="6"/>
      <c r="J11" s="6"/>
      <c r="K11" s="6"/>
      <c r="L11" s="6"/>
      <c r="M11" s="6"/>
      <c r="N11" s="6"/>
    </row>
    <row r="12" spans="1:15" ht="21" customHeight="1" thickBot="1">
      <c r="A12" s="8"/>
      <c r="B12" s="4"/>
      <c r="C12" s="4"/>
      <c r="D12" s="4"/>
      <c r="E12" s="5"/>
      <c r="F12" s="6"/>
      <c r="G12" s="6"/>
      <c r="H12" s="6"/>
      <c r="I12" s="6"/>
      <c r="J12" s="6"/>
      <c r="K12" s="6"/>
      <c r="L12" s="6"/>
      <c r="M12" s="6"/>
      <c r="N12" s="6"/>
    </row>
    <row r="13" spans="1:15" ht="21" customHeight="1" thickTop="1" thickBot="1">
      <c r="A13" s="50" t="s">
        <v>13</v>
      </c>
      <c r="B13" s="52" t="e">
        <f>O32/G32</f>
        <v>#DIV/0!</v>
      </c>
      <c r="C13" s="51" t="s">
        <v>14</v>
      </c>
      <c r="D13" s="4"/>
      <c r="E13" s="5"/>
      <c r="F13" s="6"/>
      <c r="G13" s="6"/>
      <c r="H13" s="6"/>
      <c r="I13" s="6"/>
      <c r="J13" s="6"/>
      <c r="K13" s="6"/>
      <c r="L13" s="6"/>
      <c r="M13" s="6"/>
      <c r="N13" s="6"/>
    </row>
    <row r="14" spans="1:15" ht="21" customHeight="1" thickTop="1" thickBot="1">
      <c r="A14" s="75" t="s">
        <v>15</v>
      </c>
      <c r="B14" s="77"/>
      <c r="C14" s="78" t="s">
        <v>16</v>
      </c>
      <c r="D14" s="4"/>
      <c r="E14" s="5"/>
      <c r="F14" s="6"/>
      <c r="G14" s="6"/>
      <c r="H14" s="6"/>
      <c r="I14" s="6"/>
      <c r="J14" s="6"/>
      <c r="K14" s="6"/>
      <c r="L14" s="6"/>
      <c r="M14" s="6"/>
      <c r="N14" s="6"/>
    </row>
    <row r="15" spans="1:15" ht="21" customHeight="1" thickTop="1" thickBot="1">
      <c r="A15" s="75" t="s">
        <v>17</v>
      </c>
      <c r="B15" s="76" t="e">
        <f>ROUNDDOWN(B13*B14,0)</f>
        <v>#DIV/0!</v>
      </c>
      <c r="C15" s="51" t="s">
        <v>14</v>
      </c>
      <c r="D15" s="4"/>
      <c r="E15" s="5"/>
      <c r="F15" s="6"/>
      <c r="G15" s="6"/>
      <c r="H15" s="6"/>
      <c r="I15" s="6"/>
      <c r="J15" s="6"/>
      <c r="K15" s="6"/>
      <c r="L15" s="6"/>
      <c r="M15" s="6"/>
      <c r="N15" s="6"/>
    </row>
    <row r="16" spans="1:15" ht="33.6" customHeight="1">
      <c r="A16" s="124" t="s">
        <v>18</v>
      </c>
      <c r="B16" s="125"/>
      <c r="C16" s="125"/>
      <c r="D16" s="72" t="s">
        <v>19</v>
      </c>
      <c r="E16" s="68" t="s">
        <v>20</v>
      </c>
      <c r="F16" s="1" t="s">
        <v>21</v>
      </c>
      <c r="G16" s="79" t="s">
        <v>22</v>
      </c>
      <c r="H16" s="2" t="s">
        <v>23</v>
      </c>
      <c r="I16" s="126" t="s">
        <v>24</v>
      </c>
      <c r="J16" s="127"/>
      <c r="K16" s="128"/>
      <c r="L16" s="3" t="s">
        <v>25</v>
      </c>
      <c r="M16" s="129" t="s">
        <v>26</v>
      </c>
      <c r="N16" s="130"/>
      <c r="O16" s="80" t="s">
        <v>27</v>
      </c>
    </row>
    <row r="17" spans="1:15" ht="33.6" customHeight="1">
      <c r="A17" s="42" t="s">
        <v>28</v>
      </c>
      <c r="B17" s="66" t="s">
        <v>29</v>
      </c>
      <c r="C17" s="35" t="s">
        <v>30</v>
      </c>
      <c r="D17" s="73"/>
      <c r="E17" s="69"/>
      <c r="F17" s="29"/>
      <c r="G17" s="30"/>
      <c r="H17" s="31"/>
      <c r="I17" s="122" t="s">
        <v>31</v>
      </c>
      <c r="J17" s="122" t="s">
        <v>31</v>
      </c>
      <c r="K17" s="122" t="s">
        <v>31</v>
      </c>
      <c r="L17" s="93" t="s">
        <v>32</v>
      </c>
      <c r="M17" s="32" t="s">
        <v>33</v>
      </c>
      <c r="N17" s="32" t="s">
        <v>34</v>
      </c>
      <c r="O17" s="40"/>
    </row>
    <row r="18" spans="1:15" ht="21" customHeight="1">
      <c r="A18" s="43" t="s">
        <v>35</v>
      </c>
      <c r="B18" s="54"/>
      <c r="C18" s="113"/>
      <c r="D18" s="115"/>
      <c r="E18" s="70"/>
      <c r="F18" s="36"/>
      <c r="G18" s="34">
        <f>F18*$B$11</f>
        <v>0</v>
      </c>
      <c r="H18" s="9"/>
      <c r="I18" s="10"/>
      <c r="J18" s="10"/>
      <c r="K18" s="10"/>
      <c r="L18" s="10"/>
      <c r="M18" s="11"/>
      <c r="N18" s="11"/>
      <c r="O18" s="57" t="e">
        <f>SUM(H18:N18)*F18/E18</f>
        <v>#DIV/0!</v>
      </c>
    </row>
    <row r="19" spans="1:15" ht="21" customHeight="1">
      <c r="A19" s="43" t="s">
        <v>35</v>
      </c>
      <c r="B19" s="55"/>
      <c r="C19" s="113"/>
      <c r="D19" s="115"/>
      <c r="E19" s="70"/>
      <c r="F19" s="36"/>
      <c r="G19" s="34">
        <f>F19*$B$11</f>
        <v>0</v>
      </c>
      <c r="H19" s="9"/>
      <c r="I19" s="10"/>
      <c r="J19" s="10"/>
      <c r="K19" s="10"/>
      <c r="L19" s="10"/>
      <c r="M19" s="11"/>
      <c r="N19" s="11"/>
      <c r="O19" s="57" t="e">
        <f t="shared" ref="O19:O31" si="0">SUM(H19:N19)*F19/E19</f>
        <v>#DIV/0!</v>
      </c>
    </row>
    <row r="20" spans="1:15" ht="20.25" customHeight="1">
      <c r="A20" s="43" t="s">
        <v>36</v>
      </c>
      <c r="B20" s="55"/>
      <c r="C20" s="114"/>
      <c r="D20" s="115"/>
      <c r="E20" s="70"/>
      <c r="F20" s="36"/>
      <c r="G20" s="53"/>
      <c r="H20" s="9"/>
      <c r="I20" s="10"/>
      <c r="J20" s="10"/>
      <c r="K20" s="10"/>
      <c r="L20" s="10"/>
      <c r="M20" s="11"/>
      <c r="N20" s="11"/>
      <c r="O20" s="57" t="e">
        <f t="shared" si="0"/>
        <v>#DIV/0!</v>
      </c>
    </row>
    <row r="21" spans="1:15" ht="21" customHeight="1">
      <c r="A21" s="43" t="s">
        <v>35</v>
      </c>
      <c r="B21" s="55"/>
      <c r="C21" s="113"/>
      <c r="D21" s="115"/>
      <c r="E21" s="70"/>
      <c r="F21" s="36"/>
      <c r="G21" s="34">
        <f t="shared" ref="G21:G31" si="1">F21*$B$11</f>
        <v>0</v>
      </c>
      <c r="H21" s="9"/>
      <c r="I21" s="10"/>
      <c r="J21" s="10"/>
      <c r="K21" s="10"/>
      <c r="L21" s="10"/>
      <c r="M21" s="11"/>
      <c r="N21" s="11"/>
      <c r="O21" s="57" t="e">
        <f t="shared" si="0"/>
        <v>#DIV/0!</v>
      </c>
    </row>
    <row r="22" spans="1:15" ht="21" customHeight="1">
      <c r="A22" s="43" t="s">
        <v>35</v>
      </c>
      <c r="B22" s="55"/>
      <c r="C22" s="113"/>
      <c r="D22" s="115"/>
      <c r="E22" s="70"/>
      <c r="F22" s="36"/>
      <c r="G22" s="34">
        <f t="shared" si="1"/>
        <v>0</v>
      </c>
      <c r="H22" s="9"/>
      <c r="I22" s="10"/>
      <c r="J22" s="10"/>
      <c r="K22" s="10"/>
      <c r="L22" s="10"/>
      <c r="M22" s="11"/>
      <c r="N22" s="11"/>
      <c r="O22" s="57" t="e">
        <f t="shared" si="0"/>
        <v>#DIV/0!</v>
      </c>
    </row>
    <row r="23" spans="1:15" ht="21" customHeight="1">
      <c r="A23" s="43" t="s">
        <v>35</v>
      </c>
      <c r="B23" s="55"/>
      <c r="C23" s="113"/>
      <c r="D23" s="115"/>
      <c r="E23" s="70"/>
      <c r="F23" s="36"/>
      <c r="G23" s="34">
        <f t="shared" si="1"/>
        <v>0</v>
      </c>
      <c r="H23" s="9"/>
      <c r="I23" s="10"/>
      <c r="J23" s="10"/>
      <c r="K23" s="10"/>
      <c r="L23" s="10"/>
      <c r="M23" s="11"/>
      <c r="N23" s="11"/>
      <c r="O23" s="57" t="e">
        <f t="shared" si="0"/>
        <v>#DIV/0!</v>
      </c>
    </row>
    <row r="24" spans="1:15" ht="21" customHeight="1">
      <c r="A24" s="43" t="s">
        <v>35</v>
      </c>
      <c r="B24" s="55"/>
      <c r="C24" s="113"/>
      <c r="D24" s="115"/>
      <c r="E24" s="70"/>
      <c r="F24" s="36"/>
      <c r="G24" s="34">
        <f t="shared" si="1"/>
        <v>0</v>
      </c>
      <c r="H24" s="9"/>
      <c r="I24" s="10"/>
      <c r="J24" s="10"/>
      <c r="K24" s="10"/>
      <c r="L24" s="10"/>
      <c r="M24" s="11"/>
      <c r="N24" s="11"/>
      <c r="O24" s="57" t="e">
        <f t="shared" si="0"/>
        <v>#DIV/0!</v>
      </c>
    </row>
    <row r="25" spans="1:15" ht="21" customHeight="1">
      <c r="A25" s="43" t="s">
        <v>35</v>
      </c>
      <c r="B25" s="55"/>
      <c r="C25" s="113"/>
      <c r="D25" s="115"/>
      <c r="E25" s="70"/>
      <c r="F25" s="36"/>
      <c r="G25" s="34">
        <f t="shared" si="1"/>
        <v>0</v>
      </c>
      <c r="H25" s="9"/>
      <c r="I25" s="10"/>
      <c r="J25" s="10"/>
      <c r="K25" s="10"/>
      <c r="L25" s="10"/>
      <c r="M25" s="11"/>
      <c r="N25" s="11"/>
      <c r="O25" s="57" t="e">
        <f t="shared" si="0"/>
        <v>#DIV/0!</v>
      </c>
    </row>
    <row r="26" spans="1:15" ht="20.25" customHeight="1">
      <c r="A26" s="43" t="s">
        <v>35</v>
      </c>
      <c r="B26" s="55"/>
      <c r="C26" s="113"/>
      <c r="D26" s="115"/>
      <c r="E26" s="70"/>
      <c r="F26" s="36"/>
      <c r="G26" s="34">
        <f t="shared" si="1"/>
        <v>0</v>
      </c>
      <c r="H26" s="9"/>
      <c r="I26" s="10"/>
      <c r="J26" s="10"/>
      <c r="K26" s="10"/>
      <c r="L26" s="10"/>
      <c r="M26" s="11"/>
      <c r="N26" s="11"/>
      <c r="O26" s="57" t="e">
        <f t="shared" si="0"/>
        <v>#DIV/0!</v>
      </c>
    </row>
    <row r="27" spans="1:15" ht="21" customHeight="1">
      <c r="A27" s="43" t="s">
        <v>36</v>
      </c>
      <c r="B27" s="55"/>
      <c r="C27" s="114"/>
      <c r="D27" s="116"/>
      <c r="E27" s="70"/>
      <c r="F27" s="36"/>
      <c r="G27" s="53"/>
      <c r="H27" s="9"/>
      <c r="I27" s="10"/>
      <c r="J27" s="10"/>
      <c r="K27" s="10"/>
      <c r="L27" s="10"/>
      <c r="M27" s="11"/>
      <c r="N27" s="11"/>
      <c r="O27" s="57" t="e">
        <f t="shared" si="0"/>
        <v>#DIV/0!</v>
      </c>
    </row>
    <row r="28" spans="1:15" ht="21" customHeight="1">
      <c r="A28" s="43" t="s">
        <v>35</v>
      </c>
      <c r="B28" s="55"/>
      <c r="C28" s="113"/>
      <c r="D28" s="115"/>
      <c r="E28" s="70"/>
      <c r="F28" s="36"/>
      <c r="G28" s="34">
        <f t="shared" si="1"/>
        <v>0</v>
      </c>
      <c r="H28" s="9"/>
      <c r="I28" s="10"/>
      <c r="J28" s="10"/>
      <c r="K28" s="10"/>
      <c r="L28" s="10"/>
      <c r="M28" s="11"/>
      <c r="N28" s="11"/>
      <c r="O28" s="57" t="e">
        <f t="shared" si="0"/>
        <v>#DIV/0!</v>
      </c>
    </row>
    <row r="29" spans="1:15" ht="21" customHeight="1">
      <c r="A29" s="43" t="s">
        <v>35</v>
      </c>
      <c r="B29" s="55"/>
      <c r="C29" s="113"/>
      <c r="D29" s="115"/>
      <c r="E29" s="70"/>
      <c r="F29" s="36"/>
      <c r="G29" s="34">
        <f t="shared" si="1"/>
        <v>0</v>
      </c>
      <c r="H29" s="9"/>
      <c r="I29" s="10"/>
      <c r="J29" s="10"/>
      <c r="K29" s="10"/>
      <c r="L29" s="10"/>
      <c r="M29" s="11"/>
      <c r="N29" s="11"/>
      <c r="O29" s="57" t="e">
        <f t="shared" si="0"/>
        <v>#DIV/0!</v>
      </c>
    </row>
    <row r="30" spans="1:15" ht="21" customHeight="1">
      <c r="A30" s="43" t="s">
        <v>35</v>
      </c>
      <c r="B30" s="55"/>
      <c r="C30" s="113"/>
      <c r="D30" s="115"/>
      <c r="E30" s="70"/>
      <c r="F30" s="36"/>
      <c r="G30" s="34">
        <f t="shared" si="1"/>
        <v>0</v>
      </c>
      <c r="H30" s="9"/>
      <c r="I30" s="10"/>
      <c r="J30" s="10"/>
      <c r="K30" s="10"/>
      <c r="L30" s="10"/>
      <c r="M30" s="11"/>
      <c r="N30" s="11"/>
      <c r="O30" s="57" t="e">
        <f t="shared" si="0"/>
        <v>#DIV/0!</v>
      </c>
    </row>
    <row r="31" spans="1:15" ht="21" customHeight="1" thickBot="1">
      <c r="A31" s="43" t="s">
        <v>35</v>
      </c>
      <c r="B31" s="56"/>
      <c r="C31" s="113"/>
      <c r="D31" s="115"/>
      <c r="E31" s="71"/>
      <c r="F31" s="36"/>
      <c r="G31" s="34">
        <f t="shared" si="1"/>
        <v>0</v>
      </c>
      <c r="H31" s="9"/>
      <c r="I31" s="12"/>
      <c r="J31" s="12"/>
      <c r="K31" s="12"/>
      <c r="L31" s="10"/>
      <c r="M31" s="13"/>
      <c r="N31" s="33"/>
      <c r="O31" s="57" t="e">
        <f t="shared" si="0"/>
        <v>#DIV/0!</v>
      </c>
    </row>
    <row r="32" spans="1:15" ht="21" customHeight="1" thickTop="1" thickBot="1">
      <c r="A32" s="49" t="s">
        <v>37</v>
      </c>
      <c r="B32" s="47"/>
      <c r="C32" s="67"/>
      <c r="D32" s="74"/>
      <c r="E32" s="44"/>
      <c r="F32" s="45"/>
      <c r="G32" s="46">
        <f>SUM(G18:G31)</f>
        <v>0</v>
      </c>
      <c r="H32" s="14">
        <f>SUM(H18:H31)</f>
        <v>0</v>
      </c>
      <c r="I32" s="15">
        <f t="shared" ref="H32:N32" si="2">SUM(I18:I31)</f>
        <v>0</v>
      </c>
      <c r="J32" s="15">
        <f t="shared" si="2"/>
        <v>0</v>
      </c>
      <c r="K32" s="15">
        <f t="shared" si="2"/>
        <v>0</v>
      </c>
      <c r="L32" s="15">
        <f t="shared" si="2"/>
        <v>0</v>
      </c>
      <c r="M32" s="15">
        <f t="shared" si="2"/>
        <v>0</v>
      </c>
      <c r="N32" s="16">
        <f t="shared" si="2"/>
        <v>0</v>
      </c>
      <c r="O32" s="58" t="e">
        <f>SUM(O18:O31)</f>
        <v>#DIV/0!</v>
      </c>
    </row>
    <row r="33" spans="1:14" ht="20.25" customHeight="1" thickTop="1">
      <c r="A33" s="4"/>
      <c r="B33" s="17"/>
      <c r="C33" s="17"/>
      <c r="D33" s="17"/>
      <c r="E33" s="18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15" customHeight="1">
      <c r="A34" s="20" t="s">
        <v>38</v>
      </c>
      <c r="B34" s="20"/>
      <c r="C34" s="20"/>
      <c r="D34" s="20"/>
      <c r="E34" s="21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" customHeight="1">
      <c r="A35" s="20" t="s">
        <v>39</v>
      </c>
      <c r="B35" s="23"/>
      <c r="C35" s="23"/>
      <c r="D35" s="23"/>
      <c r="E35" s="24"/>
      <c r="F35" s="25"/>
      <c r="G35" s="25"/>
      <c r="H35" s="25"/>
      <c r="I35" s="25"/>
      <c r="J35" s="25"/>
      <c r="K35" s="25"/>
      <c r="L35" s="25"/>
      <c r="M35" s="25"/>
      <c r="N35" s="25"/>
    </row>
    <row r="36" spans="1:14" ht="15" customHeight="1">
      <c r="A36" s="20" t="s">
        <v>40</v>
      </c>
      <c r="B36" s="23"/>
      <c r="C36" s="23"/>
      <c r="D36" s="23"/>
      <c r="E36" s="24"/>
      <c r="F36" s="25"/>
      <c r="G36" s="25"/>
      <c r="H36" s="25"/>
      <c r="I36" s="25"/>
      <c r="J36" s="25"/>
      <c r="K36" s="25"/>
      <c r="L36" s="25"/>
      <c r="M36" s="25"/>
      <c r="N36" s="25"/>
    </row>
    <row r="37" spans="1:14" ht="15" customHeight="1">
      <c r="A37" s="20" t="s">
        <v>41</v>
      </c>
      <c r="B37" s="23"/>
      <c r="C37" s="23"/>
      <c r="D37" s="23"/>
      <c r="E37" s="24"/>
      <c r="F37" s="25"/>
      <c r="G37" s="25"/>
      <c r="H37" s="25"/>
      <c r="I37" s="25"/>
      <c r="J37" s="25"/>
      <c r="K37" s="25"/>
      <c r="L37" s="25"/>
      <c r="M37" s="25"/>
      <c r="N37" s="25"/>
    </row>
    <row r="38" spans="1:14" ht="15" customHeight="1">
      <c r="A38" s="20" t="s">
        <v>42</v>
      </c>
      <c r="B38" s="20"/>
      <c r="C38" s="23"/>
      <c r="D38" s="23"/>
      <c r="E38" s="24"/>
      <c r="F38" s="25"/>
      <c r="G38" s="25"/>
      <c r="H38" s="25"/>
      <c r="I38" s="25"/>
      <c r="J38" s="25"/>
      <c r="K38" s="25"/>
      <c r="L38" s="25"/>
      <c r="M38" s="25"/>
      <c r="N38" s="26"/>
    </row>
    <row r="40" spans="1:14">
      <c r="A40" s="7" t="s">
        <v>43</v>
      </c>
      <c r="C40" s="94" t="s">
        <v>44</v>
      </c>
    </row>
    <row r="41" spans="1:14">
      <c r="A41" s="7" t="s">
        <v>45</v>
      </c>
      <c r="C41" s="94" t="s">
        <v>46</v>
      </c>
    </row>
    <row r="42" spans="1:14">
      <c r="A42" s="7" t="s">
        <v>47</v>
      </c>
      <c r="C42" s="94" t="s">
        <v>48</v>
      </c>
    </row>
    <row r="43" spans="1:14">
      <c r="A43" s="7" t="s">
        <v>49</v>
      </c>
      <c r="C43" s="94" t="s">
        <v>50</v>
      </c>
    </row>
  </sheetData>
  <mergeCells count="8">
    <mergeCell ref="A1:B1"/>
    <mergeCell ref="A16:C16"/>
    <mergeCell ref="I16:K16"/>
    <mergeCell ref="M16:N16"/>
    <mergeCell ref="A6:O6"/>
    <mergeCell ref="B2:F2"/>
    <mergeCell ref="B3:F3"/>
    <mergeCell ref="B4:F4"/>
  </mergeCells>
  <phoneticPr fontId="2"/>
  <hyperlinks>
    <hyperlink ref="C40" location="'実績単価計算表（定時時間分）初年度例'!A1" display="'実績単価計算表（定時時間分）初年度例'!A1" xr:uid="{49C350C8-961A-434A-A7CF-601F2C420D7B}"/>
    <hyperlink ref="C41" location="'実績単価計算表（定時時間分）初年度例２'!A1" display="'実績単価計算表（定時時間分）初年度例２'!A1" xr:uid="{92543653-9CC4-4EF5-8BC0-A31864699F18}"/>
    <hyperlink ref="C42" location="'実績単価計算表（定時時間分） 途中年度例'!A1" display="'実績単価計算表（定時時間分） 途中年度例'!A1" xr:uid="{B0BB0D7A-1598-4041-BFBB-A24F39AE76C4}"/>
    <hyperlink ref="C43" location="'実績単価計算表（定時時間分） 最終年度例'!A1" display="'実績単価計算表（定時時間分） 最終年度例'!A1" xr:uid="{9872D76F-1465-4055-BD57-397D7F4B64C1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 alignWithMargins="0">
    <oddFooter xml:space="preserve">&amp;R&amp;12&amp;K00-024Ver.20240401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7AFF8-5DA3-4A60-B712-E76F3D15A5FD}">
  <sheetPr>
    <tabColor theme="6"/>
    <pageSetUpPr fitToPage="1"/>
  </sheetPr>
  <dimension ref="A1:L34"/>
  <sheetViews>
    <sheetView view="pageBreakPreview" topLeftCell="A11" zoomScale="70" zoomScaleNormal="100" zoomScaleSheetLayoutView="70" workbookViewId="0">
      <selection activeCell="H3" sqref="H3"/>
    </sheetView>
  </sheetViews>
  <sheetFormatPr defaultColWidth="9" defaultRowHeight="13.5"/>
  <cols>
    <col min="1" max="1" width="18.625" style="7" customWidth="1"/>
    <col min="2" max="2" width="17.625" style="7" customWidth="1"/>
    <col min="3" max="3" width="16.625" style="7" customWidth="1"/>
    <col min="4" max="5" width="18.125" style="7" customWidth="1"/>
    <col min="6" max="11" width="16.25" style="7" customWidth="1"/>
    <col min="12" max="12" width="14.75" style="7" customWidth="1"/>
    <col min="13" max="16384" width="9" style="7"/>
  </cols>
  <sheetData>
    <row r="1" spans="1:12" ht="21" customHeight="1">
      <c r="A1" s="123"/>
      <c r="B1" s="123"/>
      <c r="C1" s="4"/>
      <c r="D1" s="5"/>
      <c r="E1" s="6"/>
      <c r="F1" s="6"/>
      <c r="G1" s="6"/>
      <c r="H1" s="6"/>
      <c r="I1" s="6"/>
      <c r="J1" s="6"/>
      <c r="K1" s="6"/>
    </row>
    <row r="2" spans="1:12" ht="26.1" customHeight="1">
      <c r="A2" s="106" t="s">
        <v>0</v>
      </c>
      <c r="B2" s="132"/>
      <c r="C2" s="133"/>
      <c r="D2" s="133"/>
      <c r="E2" s="133"/>
      <c r="F2" s="134"/>
    </row>
    <row r="3" spans="1:12" ht="26.1" customHeight="1">
      <c r="A3" s="106" t="s">
        <v>1</v>
      </c>
      <c r="B3" s="132"/>
      <c r="C3" s="133"/>
      <c r="D3" s="133"/>
      <c r="E3" s="133"/>
      <c r="F3" s="134"/>
    </row>
    <row r="4" spans="1:12" ht="21" customHeight="1">
      <c r="A4" s="110" t="s">
        <v>2</v>
      </c>
      <c r="B4" s="135"/>
      <c r="C4" s="136"/>
      <c r="D4" s="136"/>
      <c r="E4" s="136"/>
      <c r="F4" s="137"/>
      <c r="G4" s="6"/>
      <c r="H4" s="6"/>
    </row>
    <row r="5" spans="1:12" ht="21" customHeight="1">
      <c r="D5" s="27"/>
      <c r="E5" s="28"/>
      <c r="F5" s="28"/>
      <c r="G5" s="28"/>
      <c r="H5" s="28"/>
      <c r="I5" s="28"/>
      <c r="J5" s="28"/>
      <c r="K5" s="28"/>
    </row>
    <row r="6" spans="1:12" ht="21" customHeight="1">
      <c r="A6" s="131" t="s">
        <v>51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ht="21" customHeight="1">
      <c r="D7" s="27"/>
      <c r="E7" s="28"/>
      <c r="F7" s="28"/>
      <c r="G7" s="28"/>
      <c r="H7" s="28"/>
      <c r="I7" s="28"/>
      <c r="J7" s="28"/>
      <c r="K7" s="28"/>
    </row>
    <row r="8" spans="1:12" ht="21" customHeight="1">
      <c r="A8" s="105" t="s">
        <v>4</v>
      </c>
      <c r="B8" s="97"/>
      <c r="C8" s="117"/>
      <c r="D8" s="117"/>
      <c r="E8" s="117"/>
      <c r="F8" s="98"/>
      <c r="I8" s="106" t="s">
        <v>5</v>
      </c>
      <c r="J8" s="99"/>
      <c r="K8" s="117"/>
      <c r="L8" s="98"/>
    </row>
    <row r="9" spans="1:12" ht="21" customHeight="1">
      <c r="A9" s="105" t="s">
        <v>6</v>
      </c>
      <c r="B9" s="97"/>
      <c r="C9" s="117"/>
      <c r="D9" s="117"/>
      <c r="E9" s="117"/>
      <c r="F9" s="119"/>
      <c r="I9" s="106" t="s">
        <v>7</v>
      </c>
      <c r="J9" s="99"/>
      <c r="K9" s="117"/>
      <c r="L9" s="98"/>
    </row>
    <row r="10" spans="1:12" ht="21" customHeight="1">
      <c r="A10" s="106" t="s">
        <v>8</v>
      </c>
      <c r="B10" s="120">
        <v>45778</v>
      </c>
      <c r="C10" s="108" t="s">
        <v>9</v>
      </c>
      <c r="D10" s="120">
        <v>45762</v>
      </c>
      <c r="E10" s="106" t="s">
        <v>10</v>
      </c>
      <c r="F10" s="120"/>
      <c r="G10" s="23"/>
      <c r="H10" s="23"/>
      <c r="I10" s="23"/>
      <c r="J10" s="23"/>
      <c r="K10" s="23"/>
    </row>
    <row r="11" spans="1:12" ht="21" customHeight="1" thickBot="1">
      <c r="A11" s="8"/>
      <c r="B11" s="4"/>
      <c r="C11" s="4"/>
      <c r="D11" s="5"/>
      <c r="E11" s="6"/>
      <c r="F11" s="6"/>
      <c r="G11" s="6"/>
      <c r="H11" s="6"/>
      <c r="I11" s="6"/>
      <c r="J11" s="6"/>
      <c r="K11" s="6"/>
    </row>
    <row r="12" spans="1:12" ht="21" customHeight="1" thickTop="1" thickBot="1">
      <c r="A12" s="50" t="s">
        <v>13</v>
      </c>
      <c r="B12" s="52" t="e">
        <f>G29/E29</f>
        <v>#DIV/0!</v>
      </c>
      <c r="C12" s="51" t="s">
        <v>14</v>
      </c>
      <c r="D12" s="5"/>
      <c r="E12" s="6"/>
      <c r="F12" s="6"/>
      <c r="G12" s="6"/>
      <c r="H12" s="6"/>
      <c r="I12" s="6"/>
      <c r="J12" s="6"/>
      <c r="K12" s="6"/>
    </row>
    <row r="13" spans="1:12" ht="21" customHeight="1" thickTop="1" thickBot="1">
      <c r="A13" s="75" t="s">
        <v>52</v>
      </c>
      <c r="B13" s="77"/>
      <c r="C13" s="78" t="s">
        <v>16</v>
      </c>
      <c r="D13" s="4"/>
      <c r="E13" s="5"/>
      <c r="F13" s="6"/>
      <c r="G13" s="6"/>
      <c r="H13" s="6"/>
      <c r="I13" s="6"/>
      <c r="J13" s="6"/>
      <c r="K13" s="6"/>
      <c r="L13" s="6"/>
    </row>
    <row r="14" spans="1:12" ht="21" customHeight="1" thickTop="1" thickBot="1">
      <c r="A14" s="75" t="s">
        <v>17</v>
      </c>
      <c r="B14" s="76" t="e">
        <f>ROUNDDOWN(B12*B13,0)</f>
        <v>#DIV/0!</v>
      </c>
      <c r="C14" s="78" t="s">
        <v>14</v>
      </c>
      <c r="D14" s="4"/>
      <c r="E14" s="5"/>
      <c r="F14" s="6"/>
      <c r="G14" s="6"/>
      <c r="H14" s="6"/>
      <c r="I14" s="6"/>
      <c r="J14" s="6"/>
      <c r="K14" s="6"/>
      <c r="L14" s="6"/>
    </row>
    <row r="15" spans="1:12" ht="63.75" customHeight="1" thickTop="1">
      <c r="A15" s="125" t="s">
        <v>53</v>
      </c>
      <c r="B15" s="125"/>
      <c r="C15" s="83" t="s">
        <v>19</v>
      </c>
      <c r="D15" s="87" t="s">
        <v>54</v>
      </c>
      <c r="E15" s="59" t="s">
        <v>55</v>
      </c>
      <c r="F15" s="2" t="s">
        <v>56</v>
      </c>
      <c r="G15" s="81" t="s">
        <v>57</v>
      </c>
    </row>
    <row r="16" spans="1:12" ht="33.6" customHeight="1">
      <c r="A16" s="66" t="s">
        <v>29</v>
      </c>
      <c r="B16" s="84" t="s">
        <v>30</v>
      </c>
      <c r="C16" s="90"/>
      <c r="D16" s="88"/>
      <c r="E16" s="60"/>
      <c r="F16" s="31"/>
      <c r="G16" s="62"/>
    </row>
    <row r="17" spans="1:12" ht="21" customHeight="1">
      <c r="A17" s="54"/>
      <c r="B17" s="111"/>
      <c r="C17" s="112"/>
      <c r="D17" s="100"/>
      <c r="E17" s="101"/>
      <c r="F17" s="9"/>
      <c r="G17" s="63">
        <f t="shared" ref="G17:G27" si="0">IFERROR(F17/D17*E17,0)</f>
        <v>0</v>
      </c>
    </row>
    <row r="18" spans="1:12" ht="21" customHeight="1">
      <c r="A18" s="55"/>
      <c r="B18" s="111"/>
      <c r="C18" s="112"/>
      <c r="D18" s="100"/>
      <c r="E18" s="101"/>
      <c r="F18" s="9"/>
      <c r="G18" s="63">
        <f t="shared" si="0"/>
        <v>0</v>
      </c>
    </row>
    <row r="19" spans="1:12" ht="21" customHeight="1">
      <c r="A19" s="55"/>
      <c r="B19" s="111"/>
      <c r="C19" s="112"/>
      <c r="D19" s="100"/>
      <c r="E19" s="101"/>
      <c r="F19" s="9"/>
      <c r="G19" s="63">
        <f t="shared" si="0"/>
        <v>0</v>
      </c>
    </row>
    <row r="20" spans="1:12" ht="21" customHeight="1">
      <c r="A20" s="55"/>
      <c r="B20" s="111"/>
      <c r="C20" s="112"/>
      <c r="D20" s="100"/>
      <c r="E20" s="101"/>
      <c r="F20" s="9"/>
      <c r="G20" s="63">
        <f t="shared" si="0"/>
        <v>0</v>
      </c>
    </row>
    <row r="21" spans="1:12" ht="21" customHeight="1">
      <c r="A21" s="55"/>
      <c r="B21" s="111"/>
      <c r="C21" s="112"/>
      <c r="D21" s="100"/>
      <c r="E21" s="101"/>
      <c r="F21" s="9"/>
      <c r="G21" s="63">
        <f t="shared" si="0"/>
        <v>0</v>
      </c>
    </row>
    <row r="22" spans="1:12" ht="21" customHeight="1">
      <c r="A22" s="55"/>
      <c r="B22" s="111"/>
      <c r="C22" s="112"/>
      <c r="D22" s="100"/>
      <c r="E22" s="101"/>
      <c r="F22" s="9"/>
      <c r="G22" s="63">
        <f t="shared" si="0"/>
        <v>0</v>
      </c>
    </row>
    <row r="23" spans="1:12" ht="21" customHeight="1">
      <c r="A23" s="55"/>
      <c r="B23" s="111"/>
      <c r="C23" s="112"/>
      <c r="D23" s="100"/>
      <c r="E23" s="101"/>
      <c r="F23" s="9"/>
      <c r="G23" s="63">
        <f t="shared" si="0"/>
        <v>0</v>
      </c>
    </row>
    <row r="24" spans="1:12" ht="20.25" customHeight="1">
      <c r="A24" s="55"/>
      <c r="B24" s="111"/>
      <c r="C24" s="112"/>
      <c r="D24" s="100"/>
      <c r="E24" s="101"/>
      <c r="F24" s="9"/>
      <c r="G24" s="63">
        <f t="shared" si="0"/>
        <v>0</v>
      </c>
    </row>
    <row r="25" spans="1:12" ht="21" customHeight="1">
      <c r="A25" s="55"/>
      <c r="B25" s="111"/>
      <c r="C25" s="112"/>
      <c r="D25" s="100"/>
      <c r="E25" s="101"/>
      <c r="F25" s="9"/>
      <c r="G25" s="63">
        <f t="shared" si="0"/>
        <v>0</v>
      </c>
    </row>
    <row r="26" spans="1:12" ht="21" customHeight="1">
      <c r="A26" s="55"/>
      <c r="B26" s="111"/>
      <c r="C26" s="112"/>
      <c r="D26" s="100"/>
      <c r="E26" s="101"/>
      <c r="F26" s="9"/>
      <c r="G26" s="63">
        <f t="shared" si="0"/>
        <v>0</v>
      </c>
    </row>
    <row r="27" spans="1:12" ht="21" customHeight="1">
      <c r="A27" s="55"/>
      <c r="B27" s="111"/>
      <c r="C27" s="112"/>
      <c r="D27" s="100"/>
      <c r="E27" s="101"/>
      <c r="F27" s="9"/>
      <c r="G27" s="63">
        <f t="shared" si="0"/>
        <v>0</v>
      </c>
    </row>
    <row r="28" spans="1:12" ht="21" customHeight="1" thickBot="1">
      <c r="A28" s="56"/>
      <c r="B28" s="85"/>
      <c r="C28" s="92"/>
      <c r="D28" s="102"/>
      <c r="E28" s="101"/>
      <c r="F28" s="9"/>
      <c r="G28" s="64"/>
    </row>
    <row r="29" spans="1:12" ht="21" customHeight="1" thickTop="1" thickBot="1">
      <c r="A29" s="49" t="s">
        <v>37</v>
      </c>
      <c r="B29" s="86"/>
      <c r="C29" s="91"/>
      <c r="D29" s="89"/>
      <c r="E29" s="65">
        <f>SUM(E17:E28)</f>
        <v>0</v>
      </c>
      <c r="F29" s="14">
        <f>SUM(F17:F28)</f>
        <v>0</v>
      </c>
      <c r="G29" s="61">
        <f>SUM(G17:G28)</f>
        <v>0</v>
      </c>
    </row>
    <row r="30" spans="1:12" ht="20.25" customHeight="1" thickTop="1">
      <c r="A30" s="4"/>
      <c r="B30" s="17"/>
      <c r="C30" s="17"/>
      <c r="D30" s="18"/>
      <c r="E30" s="19"/>
      <c r="F30" s="19"/>
      <c r="G30" s="19"/>
      <c r="H30" s="19"/>
      <c r="I30" s="19"/>
      <c r="J30" s="19"/>
      <c r="K30" s="19"/>
    </row>
    <row r="31" spans="1:12" ht="15" customHeight="1">
      <c r="A31" s="20" t="s">
        <v>42</v>
      </c>
      <c r="B31" s="20"/>
      <c r="C31" s="23"/>
      <c r="D31" s="23"/>
      <c r="E31" s="24"/>
      <c r="F31" s="25"/>
      <c r="G31" s="25"/>
      <c r="H31" s="25"/>
      <c r="I31" s="25"/>
      <c r="J31" s="25"/>
      <c r="K31" s="25"/>
      <c r="L31" s="26"/>
    </row>
    <row r="32" spans="1:12" ht="15" customHeight="1">
      <c r="A32" s="20"/>
      <c r="B32" s="23"/>
      <c r="C32" s="23"/>
      <c r="D32" s="24"/>
      <c r="E32" s="25"/>
      <c r="F32" s="25"/>
      <c r="G32" s="25"/>
      <c r="H32" s="25"/>
      <c r="I32" s="25"/>
      <c r="J32" s="25"/>
      <c r="K32" s="25"/>
    </row>
    <row r="33" spans="1:11" ht="15" customHeight="1">
      <c r="A33" s="20"/>
      <c r="B33" s="23"/>
      <c r="C33" s="23"/>
      <c r="D33" s="24"/>
      <c r="E33" s="25"/>
      <c r="F33" s="25"/>
      <c r="G33" s="25"/>
      <c r="H33" s="25"/>
      <c r="I33" s="25"/>
      <c r="J33" s="25"/>
      <c r="K33" s="25"/>
    </row>
    <row r="34" spans="1:11" ht="15" customHeight="1">
      <c r="A34" s="7" t="s">
        <v>58</v>
      </c>
      <c r="B34" s="95" t="s">
        <v>59</v>
      </c>
      <c r="C34" s="23"/>
      <c r="D34" s="24"/>
      <c r="E34" s="25"/>
      <c r="F34" s="25"/>
      <c r="G34" s="25"/>
      <c r="H34" s="25"/>
      <c r="I34" s="25"/>
      <c r="J34" s="25"/>
      <c r="K34" s="26"/>
    </row>
  </sheetData>
  <mergeCells count="6">
    <mergeCell ref="A1:B1"/>
    <mergeCell ref="A15:B15"/>
    <mergeCell ref="B2:F2"/>
    <mergeCell ref="B3:F3"/>
    <mergeCell ref="B4:F4"/>
    <mergeCell ref="A6:L6"/>
  </mergeCells>
  <phoneticPr fontId="2"/>
  <hyperlinks>
    <hyperlink ref="B34" location="'実績単価計算表（残業時間分）記載例'!A1" display="'実績単価計算表（残業時間分）記載例'!A1" xr:uid="{344102E1-C483-4A13-A218-AE596302FFB8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alignWithMargins="0">
    <oddFooter xml:space="preserve">&amp;R&amp;12&amp;K00-024Ver.20240401 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view="pageBreakPreview" zoomScale="70" zoomScaleNormal="100" zoomScaleSheetLayoutView="70" workbookViewId="0">
      <selection activeCell="M16" sqref="M16:N16"/>
    </sheetView>
  </sheetViews>
  <sheetFormatPr defaultColWidth="9" defaultRowHeight="13.5"/>
  <cols>
    <col min="1" max="1" width="18.625" style="7" customWidth="1"/>
    <col min="2" max="4" width="12.625" style="7" customWidth="1"/>
    <col min="5" max="6" width="16.625" style="7" customWidth="1"/>
    <col min="7" max="7" width="17.625" style="7" customWidth="1"/>
    <col min="8" max="10" width="16.25" style="7" customWidth="1"/>
    <col min="11" max="11" width="15.25" style="7" customWidth="1"/>
    <col min="12" max="14" width="16.25" style="7" customWidth="1"/>
    <col min="15" max="15" width="14.75" style="7" customWidth="1"/>
    <col min="16" max="16384" width="9" style="7"/>
  </cols>
  <sheetData>
    <row r="1" spans="1:15" ht="21" customHeight="1">
      <c r="A1" s="123"/>
      <c r="B1" s="123"/>
      <c r="C1" s="4"/>
      <c r="D1" s="4"/>
      <c r="E1" s="5"/>
      <c r="F1" s="6"/>
      <c r="G1" s="6"/>
      <c r="H1" s="6"/>
      <c r="I1" s="6"/>
      <c r="J1" s="6"/>
      <c r="K1" s="6"/>
      <c r="L1" s="6"/>
      <c r="M1" s="6"/>
      <c r="N1" s="6"/>
    </row>
    <row r="2" spans="1:15" ht="26.1" customHeight="1">
      <c r="A2" s="106" t="s">
        <v>0</v>
      </c>
      <c r="B2" s="138" t="s">
        <v>60</v>
      </c>
      <c r="C2" s="139"/>
      <c r="D2" s="139"/>
      <c r="E2" s="139"/>
      <c r="F2" s="140"/>
    </row>
    <row r="3" spans="1:15" ht="26.1" customHeight="1">
      <c r="A3" s="106" t="s">
        <v>1</v>
      </c>
      <c r="B3" s="138" t="s">
        <v>60</v>
      </c>
      <c r="C3" s="139"/>
      <c r="D3" s="139"/>
      <c r="E3" s="139"/>
      <c r="F3" s="140"/>
    </row>
    <row r="4" spans="1:15" ht="21" customHeight="1">
      <c r="A4" s="110" t="s">
        <v>2</v>
      </c>
      <c r="B4" s="141" t="s">
        <v>61</v>
      </c>
      <c r="C4" s="142"/>
      <c r="D4" s="142"/>
      <c r="E4" s="142"/>
      <c r="F4" s="143"/>
      <c r="G4" s="6"/>
      <c r="H4" s="6"/>
      <c r="I4" s="6"/>
      <c r="J4" s="6"/>
    </row>
    <row r="5" spans="1:15" ht="21" customHeight="1">
      <c r="E5" s="27"/>
      <c r="F5" s="28"/>
      <c r="G5" s="28"/>
      <c r="H5" s="28"/>
      <c r="I5" s="28"/>
      <c r="J5" s="28"/>
      <c r="K5" s="28"/>
      <c r="L5" s="28"/>
      <c r="M5" s="28"/>
      <c r="N5" s="28"/>
    </row>
    <row r="6" spans="1:15" ht="21" customHeight="1">
      <c r="A6" s="131" t="s">
        <v>62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15" ht="21" customHeight="1">
      <c r="E7" s="27"/>
      <c r="F7" s="28"/>
      <c r="G7" s="28"/>
      <c r="H7" s="28"/>
      <c r="I7" s="28"/>
      <c r="J7" s="28"/>
      <c r="K7" s="28"/>
      <c r="L7" s="28"/>
      <c r="M7" s="28"/>
      <c r="N7" s="28"/>
    </row>
    <row r="8" spans="1:15" ht="21" customHeight="1">
      <c r="A8" s="105" t="s">
        <v>4</v>
      </c>
      <c r="B8" s="99" t="s">
        <v>63</v>
      </c>
      <c r="C8" s="117"/>
      <c r="D8" s="117"/>
      <c r="E8" s="117"/>
      <c r="F8" s="98"/>
      <c r="L8" s="106" t="s">
        <v>5</v>
      </c>
      <c r="M8" s="99" t="s">
        <v>63</v>
      </c>
      <c r="N8" s="117"/>
      <c r="O8" s="98"/>
    </row>
    <row r="9" spans="1:15" ht="21" customHeight="1">
      <c r="A9" s="105" t="s">
        <v>6</v>
      </c>
      <c r="B9" s="99" t="s">
        <v>60</v>
      </c>
      <c r="C9" s="117"/>
      <c r="D9" s="118"/>
      <c r="E9" s="117"/>
      <c r="F9" s="119"/>
      <c r="L9" s="106" t="s">
        <v>7</v>
      </c>
      <c r="M9" s="99" t="s">
        <v>60</v>
      </c>
      <c r="N9" s="117"/>
      <c r="O9" s="98"/>
    </row>
    <row r="10" spans="1:15" ht="21" customHeight="1">
      <c r="A10" s="106" t="s">
        <v>8</v>
      </c>
      <c r="B10" s="120">
        <v>45413</v>
      </c>
      <c r="C10" s="108" t="s">
        <v>9</v>
      </c>
      <c r="D10" s="120">
        <v>45397</v>
      </c>
      <c r="E10" s="106" t="s">
        <v>10</v>
      </c>
      <c r="F10" s="120">
        <v>46326</v>
      </c>
      <c r="G10" s="23"/>
      <c r="H10" s="23"/>
      <c r="I10" s="23"/>
      <c r="J10" s="23"/>
      <c r="K10" s="23"/>
      <c r="L10" s="23"/>
      <c r="M10" s="23"/>
      <c r="N10" s="23"/>
    </row>
    <row r="11" spans="1:15" ht="21" customHeight="1">
      <c r="A11" s="107" t="s">
        <v>11</v>
      </c>
      <c r="B11" s="104">
        <v>8</v>
      </c>
      <c r="C11" s="8" t="s">
        <v>12</v>
      </c>
      <c r="D11" s="8"/>
      <c r="E11" s="5"/>
      <c r="F11" s="6"/>
      <c r="G11" s="6"/>
      <c r="H11" s="6"/>
      <c r="I11" s="6"/>
      <c r="J11" s="6"/>
      <c r="K11" s="6"/>
      <c r="L11" s="6"/>
      <c r="M11" s="6"/>
      <c r="N11" s="6"/>
    </row>
    <row r="12" spans="1:15" ht="21" customHeight="1" thickBot="1">
      <c r="A12" s="8"/>
      <c r="B12" s="4"/>
      <c r="C12" s="4"/>
      <c r="D12" s="4"/>
      <c r="E12" s="5"/>
      <c r="F12" s="6"/>
      <c r="G12" s="6"/>
      <c r="H12" s="6"/>
      <c r="I12" s="6"/>
      <c r="J12" s="6"/>
      <c r="K12" s="6"/>
      <c r="L12" s="6"/>
      <c r="M12" s="6"/>
      <c r="N12" s="6"/>
    </row>
    <row r="13" spans="1:15" ht="21" customHeight="1" thickTop="1" thickBot="1">
      <c r="A13" s="50" t="s">
        <v>13</v>
      </c>
      <c r="B13" s="52">
        <f>O32/G32</f>
        <v>1677.629348022667</v>
      </c>
      <c r="C13" s="51" t="s">
        <v>14</v>
      </c>
      <c r="D13" s="4"/>
      <c r="E13" s="5"/>
      <c r="F13" s="6"/>
      <c r="G13" s="6"/>
      <c r="H13" s="6"/>
      <c r="I13" s="6"/>
      <c r="J13" s="6"/>
      <c r="K13" s="6"/>
      <c r="L13" s="6"/>
      <c r="M13" s="6"/>
      <c r="N13" s="6"/>
    </row>
    <row r="14" spans="1:15" ht="21" customHeight="1" thickTop="1" thickBot="1">
      <c r="A14" s="75" t="s">
        <v>15</v>
      </c>
      <c r="B14" s="77"/>
      <c r="C14" s="78" t="s">
        <v>16</v>
      </c>
      <c r="D14" s="4"/>
      <c r="E14" s="5"/>
      <c r="F14" s="6"/>
      <c r="G14" s="6"/>
      <c r="H14" s="6"/>
      <c r="I14" s="6"/>
      <c r="J14" s="6"/>
      <c r="K14" s="6"/>
      <c r="L14" s="6"/>
      <c r="M14" s="6"/>
      <c r="N14" s="6"/>
    </row>
    <row r="15" spans="1:15" ht="21" customHeight="1" thickTop="1" thickBot="1">
      <c r="A15" s="75" t="s">
        <v>17</v>
      </c>
      <c r="B15" s="76">
        <f>ROUNDDOWN(B13*B14,0)</f>
        <v>0</v>
      </c>
      <c r="C15" s="51" t="s">
        <v>14</v>
      </c>
      <c r="D15" s="4"/>
      <c r="E15" s="5"/>
      <c r="F15" s="6"/>
      <c r="G15" s="6"/>
      <c r="H15" s="6"/>
      <c r="I15" s="6"/>
      <c r="J15" s="6"/>
      <c r="K15" s="6"/>
      <c r="L15" s="6"/>
      <c r="M15" s="6"/>
      <c r="N15" s="6"/>
    </row>
    <row r="16" spans="1:15" ht="33.6" customHeight="1">
      <c r="A16" s="124" t="s">
        <v>18</v>
      </c>
      <c r="B16" s="125"/>
      <c r="C16" s="125"/>
      <c r="D16" s="72" t="s">
        <v>19</v>
      </c>
      <c r="E16" s="68" t="s">
        <v>20</v>
      </c>
      <c r="F16" s="1" t="s">
        <v>21</v>
      </c>
      <c r="G16" s="79" t="s">
        <v>22</v>
      </c>
      <c r="H16" s="2" t="s">
        <v>23</v>
      </c>
      <c r="I16" s="126" t="s">
        <v>24</v>
      </c>
      <c r="J16" s="127"/>
      <c r="K16" s="128"/>
      <c r="L16" s="3" t="s">
        <v>25</v>
      </c>
      <c r="M16" s="129" t="s">
        <v>26</v>
      </c>
      <c r="N16" s="130"/>
      <c r="O16" s="80" t="s">
        <v>27</v>
      </c>
    </row>
    <row r="17" spans="1:15" ht="33.6" customHeight="1">
      <c r="A17" s="42" t="s">
        <v>28</v>
      </c>
      <c r="B17" s="66" t="s">
        <v>29</v>
      </c>
      <c r="C17" s="35" t="s">
        <v>30</v>
      </c>
      <c r="D17" s="73"/>
      <c r="E17" s="69"/>
      <c r="F17" s="29"/>
      <c r="G17" s="30"/>
      <c r="H17" s="31"/>
      <c r="I17" s="122" t="s">
        <v>31</v>
      </c>
      <c r="J17" s="122" t="s">
        <v>31</v>
      </c>
      <c r="K17" s="122" t="s">
        <v>31</v>
      </c>
      <c r="L17" s="93" t="s">
        <v>32</v>
      </c>
      <c r="M17" s="32" t="s">
        <v>33</v>
      </c>
      <c r="N17" s="32" t="s">
        <v>34</v>
      </c>
      <c r="O17" s="40"/>
    </row>
    <row r="18" spans="1:15" ht="21" customHeight="1">
      <c r="A18" s="43" t="s">
        <v>35</v>
      </c>
      <c r="B18" s="54">
        <v>45383</v>
      </c>
      <c r="C18" s="113">
        <v>45412</v>
      </c>
      <c r="D18" s="115">
        <v>45427</v>
      </c>
      <c r="E18" s="70">
        <v>20</v>
      </c>
      <c r="F18" s="36">
        <v>11</v>
      </c>
      <c r="G18" s="34">
        <f>F18*$B$11</f>
        <v>88</v>
      </c>
      <c r="H18" s="9">
        <v>200000</v>
      </c>
      <c r="I18" s="10"/>
      <c r="J18" s="10"/>
      <c r="K18" s="10"/>
      <c r="L18" s="10">
        <f>5000/1.1</f>
        <v>4545.454545454545</v>
      </c>
      <c r="M18" s="11"/>
      <c r="N18" s="11"/>
      <c r="O18" s="57">
        <f>SUM(H18:N18)*F18/E18</f>
        <v>112500</v>
      </c>
    </row>
    <row r="19" spans="1:15" ht="21" customHeight="1">
      <c r="A19" s="43" t="s">
        <v>35</v>
      </c>
      <c r="B19" s="55">
        <v>45413</v>
      </c>
      <c r="C19" s="113">
        <v>45443</v>
      </c>
      <c r="D19" s="115">
        <v>45458</v>
      </c>
      <c r="E19" s="70">
        <v>20</v>
      </c>
      <c r="F19" s="36">
        <v>20</v>
      </c>
      <c r="G19" s="34">
        <f t="shared" ref="G19:G30" si="0">F19*$B$11</f>
        <v>160</v>
      </c>
      <c r="H19" s="9">
        <v>200000</v>
      </c>
      <c r="I19" s="10"/>
      <c r="J19" s="10"/>
      <c r="K19" s="10"/>
      <c r="L19" s="10">
        <f>5000/1.1</f>
        <v>4545.454545454545</v>
      </c>
      <c r="M19" s="11"/>
      <c r="N19" s="11"/>
      <c r="O19" s="57">
        <f t="shared" ref="O19:O30" si="1">SUM(H19:N19)*F19/E19</f>
        <v>204545.45454545456</v>
      </c>
    </row>
    <row r="20" spans="1:15" ht="20.25" customHeight="1">
      <c r="A20" s="43" t="s">
        <v>36</v>
      </c>
      <c r="B20" s="55">
        <v>45261</v>
      </c>
      <c r="C20" s="114">
        <v>45443</v>
      </c>
      <c r="D20" s="115">
        <v>45473</v>
      </c>
      <c r="E20" s="70">
        <v>116</v>
      </c>
      <c r="F20" s="36">
        <v>31</v>
      </c>
      <c r="G20" s="53"/>
      <c r="H20" s="9">
        <v>500000</v>
      </c>
      <c r="I20" s="10"/>
      <c r="J20" s="10"/>
      <c r="K20" s="10"/>
      <c r="L20" s="10"/>
      <c r="M20" s="11"/>
      <c r="N20" s="11"/>
      <c r="O20" s="57">
        <f t="shared" si="1"/>
        <v>133620.68965517241</v>
      </c>
    </row>
    <row r="21" spans="1:15" ht="21" customHeight="1">
      <c r="A21" s="43" t="s">
        <v>35</v>
      </c>
      <c r="B21" s="55">
        <v>45444</v>
      </c>
      <c r="C21" s="113">
        <v>45473</v>
      </c>
      <c r="D21" s="115">
        <v>45488</v>
      </c>
      <c r="E21" s="70">
        <v>21</v>
      </c>
      <c r="F21" s="36">
        <v>21</v>
      </c>
      <c r="G21" s="34">
        <f t="shared" si="0"/>
        <v>168</v>
      </c>
      <c r="H21" s="9">
        <v>200000</v>
      </c>
      <c r="I21" s="10"/>
      <c r="J21" s="10"/>
      <c r="K21" s="10"/>
      <c r="L21" s="10">
        <f t="shared" ref="L21:L26" si="2">5000/1.1</f>
        <v>4545.454545454545</v>
      </c>
      <c r="M21" s="11"/>
      <c r="N21" s="11"/>
      <c r="O21" s="57">
        <f t="shared" si="1"/>
        <v>204545.45454545456</v>
      </c>
    </row>
    <row r="22" spans="1:15" ht="21" customHeight="1">
      <c r="A22" s="43" t="s">
        <v>35</v>
      </c>
      <c r="B22" s="55">
        <v>45474</v>
      </c>
      <c r="C22" s="113">
        <v>45504</v>
      </c>
      <c r="D22" s="115">
        <v>45519</v>
      </c>
      <c r="E22" s="70">
        <v>22</v>
      </c>
      <c r="F22" s="36">
        <v>22</v>
      </c>
      <c r="G22" s="34">
        <f t="shared" si="0"/>
        <v>176</v>
      </c>
      <c r="H22" s="9">
        <v>200000</v>
      </c>
      <c r="I22" s="10"/>
      <c r="J22" s="10"/>
      <c r="K22" s="10"/>
      <c r="L22" s="10">
        <f t="shared" si="2"/>
        <v>4545.454545454545</v>
      </c>
      <c r="M22" s="11"/>
      <c r="N22" s="11"/>
      <c r="O22" s="57">
        <f t="shared" si="1"/>
        <v>204545.45454545456</v>
      </c>
    </row>
    <row r="23" spans="1:15" ht="21" customHeight="1">
      <c r="A23" s="43" t="s">
        <v>35</v>
      </c>
      <c r="B23" s="55">
        <v>45505</v>
      </c>
      <c r="C23" s="113">
        <v>45535</v>
      </c>
      <c r="D23" s="115">
        <v>45550</v>
      </c>
      <c r="E23" s="70">
        <v>16</v>
      </c>
      <c r="F23" s="36">
        <v>16</v>
      </c>
      <c r="G23" s="34">
        <f t="shared" si="0"/>
        <v>128</v>
      </c>
      <c r="H23" s="9">
        <v>200000</v>
      </c>
      <c r="I23" s="10"/>
      <c r="J23" s="10"/>
      <c r="K23" s="10"/>
      <c r="L23" s="10">
        <f t="shared" si="2"/>
        <v>4545.454545454545</v>
      </c>
      <c r="M23" s="11"/>
      <c r="N23" s="11"/>
      <c r="O23" s="57">
        <f t="shared" si="1"/>
        <v>204545.45454545456</v>
      </c>
    </row>
    <row r="24" spans="1:15" ht="21" customHeight="1">
      <c r="A24" s="43" t="s">
        <v>35</v>
      </c>
      <c r="B24" s="55">
        <v>45536</v>
      </c>
      <c r="C24" s="113">
        <v>45565</v>
      </c>
      <c r="D24" s="115">
        <v>45580</v>
      </c>
      <c r="E24" s="70">
        <v>20</v>
      </c>
      <c r="F24" s="36">
        <v>20</v>
      </c>
      <c r="G24" s="34">
        <f t="shared" si="0"/>
        <v>160</v>
      </c>
      <c r="H24" s="9">
        <v>200000</v>
      </c>
      <c r="I24" s="10"/>
      <c r="J24" s="10"/>
      <c r="K24" s="10"/>
      <c r="L24" s="10">
        <f t="shared" si="2"/>
        <v>4545.454545454545</v>
      </c>
      <c r="M24" s="11"/>
      <c r="N24" s="11"/>
      <c r="O24" s="57">
        <f t="shared" si="1"/>
        <v>204545.45454545456</v>
      </c>
    </row>
    <row r="25" spans="1:15" ht="21" customHeight="1">
      <c r="A25" s="43" t="s">
        <v>35</v>
      </c>
      <c r="B25" s="55">
        <v>45566</v>
      </c>
      <c r="C25" s="113">
        <v>45596</v>
      </c>
      <c r="D25" s="115">
        <v>45611</v>
      </c>
      <c r="E25" s="70">
        <v>22</v>
      </c>
      <c r="F25" s="36">
        <v>22</v>
      </c>
      <c r="G25" s="34">
        <f t="shared" si="0"/>
        <v>176</v>
      </c>
      <c r="H25" s="9">
        <v>200000</v>
      </c>
      <c r="I25" s="10"/>
      <c r="J25" s="10"/>
      <c r="K25" s="10"/>
      <c r="L25" s="10">
        <f t="shared" si="2"/>
        <v>4545.454545454545</v>
      </c>
      <c r="M25" s="11"/>
      <c r="N25" s="11"/>
      <c r="O25" s="57">
        <f t="shared" si="1"/>
        <v>204545.45454545456</v>
      </c>
    </row>
    <row r="26" spans="1:15" ht="20.25" customHeight="1">
      <c r="A26" s="43" t="s">
        <v>35</v>
      </c>
      <c r="B26" s="55">
        <v>45597</v>
      </c>
      <c r="C26" s="113">
        <v>45626</v>
      </c>
      <c r="D26" s="115">
        <v>45641</v>
      </c>
      <c r="E26" s="70">
        <v>18</v>
      </c>
      <c r="F26" s="36">
        <v>18</v>
      </c>
      <c r="G26" s="34">
        <f t="shared" si="0"/>
        <v>144</v>
      </c>
      <c r="H26" s="9">
        <v>200000</v>
      </c>
      <c r="I26" s="10"/>
      <c r="J26" s="10"/>
      <c r="K26" s="10"/>
      <c r="L26" s="10">
        <f t="shared" si="2"/>
        <v>4545.454545454545</v>
      </c>
      <c r="M26" s="11"/>
      <c r="N26" s="11"/>
      <c r="O26" s="57">
        <f t="shared" si="1"/>
        <v>204545.45454545456</v>
      </c>
    </row>
    <row r="27" spans="1:15" ht="21" customHeight="1">
      <c r="A27" s="43" t="s">
        <v>36</v>
      </c>
      <c r="B27" s="55">
        <v>45444</v>
      </c>
      <c r="C27" s="114">
        <v>45626</v>
      </c>
      <c r="D27" s="116">
        <v>45636</v>
      </c>
      <c r="E27" s="70">
        <v>119</v>
      </c>
      <c r="F27" s="36">
        <v>119</v>
      </c>
      <c r="G27" s="53"/>
      <c r="H27" s="9">
        <v>500000</v>
      </c>
      <c r="I27" s="10"/>
      <c r="J27" s="10"/>
      <c r="K27" s="10"/>
      <c r="L27" s="10"/>
      <c r="M27" s="11"/>
      <c r="N27" s="11"/>
      <c r="O27" s="57">
        <f t="shared" si="1"/>
        <v>500000</v>
      </c>
    </row>
    <row r="28" spans="1:15" ht="21" customHeight="1">
      <c r="A28" s="43" t="s">
        <v>35</v>
      </c>
      <c r="B28" s="55">
        <v>45627</v>
      </c>
      <c r="C28" s="113">
        <v>45657</v>
      </c>
      <c r="D28" s="115">
        <v>45672</v>
      </c>
      <c r="E28" s="70">
        <v>20</v>
      </c>
      <c r="F28" s="36">
        <v>20</v>
      </c>
      <c r="G28" s="34">
        <f t="shared" si="0"/>
        <v>160</v>
      </c>
      <c r="H28" s="9">
        <v>200000</v>
      </c>
      <c r="I28" s="10"/>
      <c r="J28" s="10"/>
      <c r="K28" s="10"/>
      <c r="L28" s="10">
        <f>5000/1.1</f>
        <v>4545.454545454545</v>
      </c>
      <c r="M28" s="11"/>
      <c r="N28" s="11"/>
      <c r="O28" s="57">
        <f t="shared" si="1"/>
        <v>204545.45454545456</v>
      </c>
    </row>
    <row r="29" spans="1:15" ht="21" customHeight="1">
      <c r="A29" s="43" t="s">
        <v>35</v>
      </c>
      <c r="B29" s="55">
        <v>45658</v>
      </c>
      <c r="C29" s="113">
        <v>45688</v>
      </c>
      <c r="D29" s="115">
        <v>45703</v>
      </c>
      <c r="E29" s="70">
        <v>19</v>
      </c>
      <c r="F29" s="36">
        <v>19</v>
      </c>
      <c r="G29" s="34">
        <f t="shared" si="0"/>
        <v>152</v>
      </c>
      <c r="H29" s="9">
        <v>200000</v>
      </c>
      <c r="I29" s="10"/>
      <c r="J29" s="10"/>
      <c r="K29" s="10"/>
      <c r="L29" s="10">
        <f>5000/1.1</f>
        <v>4545.454545454545</v>
      </c>
      <c r="M29" s="11"/>
      <c r="N29" s="11"/>
      <c r="O29" s="57">
        <f t="shared" si="1"/>
        <v>204545.45454545456</v>
      </c>
    </row>
    <row r="30" spans="1:15" ht="21" customHeight="1">
      <c r="A30" s="43" t="s">
        <v>35</v>
      </c>
      <c r="B30" s="55">
        <v>45689</v>
      </c>
      <c r="C30" s="113">
        <v>45716</v>
      </c>
      <c r="D30" s="115">
        <v>45731</v>
      </c>
      <c r="E30" s="70">
        <v>19</v>
      </c>
      <c r="F30" s="36">
        <v>19</v>
      </c>
      <c r="G30" s="34">
        <f t="shared" si="0"/>
        <v>152</v>
      </c>
      <c r="H30" s="9">
        <v>200000</v>
      </c>
      <c r="I30" s="10"/>
      <c r="J30" s="10"/>
      <c r="K30" s="10"/>
      <c r="L30" s="10">
        <f>5000/1.1</f>
        <v>4545.454545454545</v>
      </c>
      <c r="M30" s="11"/>
      <c r="N30" s="11"/>
      <c r="O30" s="57">
        <f t="shared" si="1"/>
        <v>204545.45454545456</v>
      </c>
    </row>
    <row r="31" spans="1:15" ht="21" customHeight="1" thickBot="1">
      <c r="A31" s="48"/>
      <c r="B31" s="56"/>
      <c r="C31" s="113"/>
      <c r="D31" s="115"/>
      <c r="E31" s="71"/>
      <c r="F31" s="36"/>
      <c r="G31" s="34"/>
      <c r="H31" s="9"/>
      <c r="I31" s="12"/>
      <c r="J31" s="12"/>
      <c r="K31" s="12"/>
      <c r="L31" s="10"/>
      <c r="M31" s="13"/>
      <c r="N31" s="33"/>
      <c r="O31" s="57"/>
    </row>
    <row r="32" spans="1:15" ht="21" customHeight="1" thickTop="1" thickBot="1">
      <c r="A32" s="49" t="s">
        <v>37</v>
      </c>
      <c r="B32" s="47"/>
      <c r="C32" s="67"/>
      <c r="D32" s="74"/>
      <c r="E32" s="44"/>
      <c r="F32" s="45"/>
      <c r="G32" s="46">
        <f t="shared" ref="G32:O32" si="3">SUM(G18:G31)</f>
        <v>1664</v>
      </c>
      <c r="H32" s="14">
        <f t="shared" si="3"/>
        <v>3200000</v>
      </c>
      <c r="I32" s="15">
        <f t="shared" si="3"/>
        <v>0</v>
      </c>
      <c r="J32" s="15">
        <f t="shared" si="3"/>
        <v>0</v>
      </c>
      <c r="K32" s="15">
        <f t="shared" si="3"/>
        <v>0</v>
      </c>
      <c r="L32" s="15">
        <f t="shared" si="3"/>
        <v>49999.999999999993</v>
      </c>
      <c r="M32" s="15">
        <f t="shared" si="3"/>
        <v>0</v>
      </c>
      <c r="N32" s="16">
        <f t="shared" si="3"/>
        <v>0</v>
      </c>
      <c r="O32" s="58">
        <f t="shared" si="3"/>
        <v>2791575.2351097181</v>
      </c>
    </row>
    <row r="33" spans="1:14" ht="20.25" customHeight="1" thickTop="1">
      <c r="A33" s="4"/>
      <c r="B33" s="17"/>
      <c r="C33" s="17"/>
      <c r="D33" s="17"/>
      <c r="E33" s="18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15" customHeight="1">
      <c r="A34" s="20" t="s">
        <v>38</v>
      </c>
      <c r="B34" s="20"/>
      <c r="C34" s="20"/>
      <c r="D34" s="20"/>
      <c r="E34" s="21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" customHeight="1">
      <c r="A35" s="20" t="s">
        <v>39</v>
      </c>
      <c r="B35" s="23"/>
      <c r="C35" s="23"/>
      <c r="D35" s="23"/>
      <c r="E35" s="24"/>
      <c r="F35" s="25"/>
      <c r="G35" s="25"/>
      <c r="H35" s="25"/>
      <c r="I35" s="25"/>
      <c r="J35" s="25"/>
      <c r="K35" s="25"/>
      <c r="L35" s="25"/>
      <c r="M35" s="25"/>
      <c r="N35" s="25"/>
    </row>
    <row r="36" spans="1:14" ht="15" customHeight="1">
      <c r="A36" s="20" t="s">
        <v>40</v>
      </c>
      <c r="B36" s="23"/>
      <c r="C36" s="23"/>
      <c r="D36" s="23"/>
      <c r="E36" s="24"/>
      <c r="F36" s="25"/>
      <c r="G36" s="25"/>
      <c r="H36" s="25"/>
      <c r="I36" s="25"/>
      <c r="J36" s="25"/>
      <c r="K36" s="25"/>
      <c r="L36" s="25"/>
      <c r="M36" s="25"/>
      <c r="N36" s="25"/>
    </row>
    <row r="37" spans="1:14" ht="15" customHeight="1">
      <c r="A37" s="20" t="s">
        <v>41</v>
      </c>
      <c r="B37" s="23"/>
      <c r="C37" s="23"/>
      <c r="D37" s="23"/>
      <c r="E37" s="24"/>
      <c r="F37" s="25"/>
      <c r="G37" s="25"/>
      <c r="H37" s="25"/>
      <c r="I37" s="25"/>
      <c r="J37" s="25"/>
      <c r="K37" s="25"/>
      <c r="L37" s="25"/>
      <c r="M37" s="25"/>
      <c r="N37" s="25"/>
    </row>
    <row r="38" spans="1:14" ht="15" customHeight="1">
      <c r="A38" s="20" t="s">
        <v>42</v>
      </c>
      <c r="B38" s="20"/>
      <c r="C38" s="23"/>
      <c r="D38" s="23"/>
      <c r="E38" s="24"/>
      <c r="F38" s="25"/>
      <c r="G38" s="25"/>
      <c r="H38" s="25"/>
      <c r="I38" s="25"/>
      <c r="J38" s="25"/>
      <c r="K38" s="25"/>
      <c r="L38" s="25"/>
      <c r="M38" s="25"/>
      <c r="N38" s="26"/>
    </row>
  </sheetData>
  <mergeCells count="8">
    <mergeCell ref="A16:C16"/>
    <mergeCell ref="I16:K16"/>
    <mergeCell ref="M16:N16"/>
    <mergeCell ref="A1:B1"/>
    <mergeCell ref="A6:O6"/>
    <mergeCell ref="B2:F2"/>
    <mergeCell ref="B3:F3"/>
    <mergeCell ref="B4:F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 alignWithMargins="0">
    <oddFooter xml:space="preserve">&amp;R&amp;12&amp;K00-024Ver.20240401 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8C3C-9812-4766-A319-D9176EF6552D}">
  <sheetPr>
    <pageSetUpPr fitToPage="1"/>
  </sheetPr>
  <dimension ref="A1:O38"/>
  <sheetViews>
    <sheetView view="pageBreakPreview" zoomScale="70" zoomScaleNormal="100" zoomScaleSheetLayoutView="70" workbookViewId="0">
      <selection activeCell="M16" sqref="M16:N16"/>
    </sheetView>
  </sheetViews>
  <sheetFormatPr defaultColWidth="9" defaultRowHeight="13.5"/>
  <cols>
    <col min="1" max="1" width="18.625" style="7" customWidth="1"/>
    <col min="2" max="4" width="12.625" style="7" customWidth="1"/>
    <col min="5" max="6" width="16.625" style="7" customWidth="1"/>
    <col min="7" max="7" width="17.625" style="7" customWidth="1"/>
    <col min="8" max="10" width="16.25" style="7" customWidth="1"/>
    <col min="11" max="11" width="15.25" style="7" customWidth="1"/>
    <col min="12" max="14" width="16.25" style="7" customWidth="1"/>
    <col min="15" max="15" width="14.75" style="7" customWidth="1"/>
    <col min="16" max="16383" width="9" style="7"/>
    <col min="16384" max="16384" width="9" style="7" bestFit="1"/>
  </cols>
  <sheetData>
    <row r="1" spans="1:15" ht="21" customHeight="1">
      <c r="A1" s="123"/>
      <c r="B1" s="123"/>
      <c r="C1" s="4"/>
      <c r="D1" s="5"/>
      <c r="E1" s="6"/>
      <c r="F1" s="6"/>
      <c r="G1" s="6"/>
      <c r="H1" s="6"/>
      <c r="I1" s="6"/>
      <c r="J1" s="6"/>
      <c r="K1" s="6"/>
      <c r="L1" s="6"/>
      <c r="M1" s="6"/>
    </row>
    <row r="2" spans="1:15" ht="26.1" customHeight="1">
      <c r="A2" s="106" t="s">
        <v>0</v>
      </c>
      <c r="B2" s="138" t="s">
        <v>60</v>
      </c>
      <c r="C2" s="139"/>
      <c r="D2" s="139"/>
      <c r="E2" s="139"/>
      <c r="F2" s="140"/>
    </row>
    <row r="3" spans="1:15" ht="26.1" customHeight="1">
      <c r="A3" s="106" t="s">
        <v>1</v>
      </c>
      <c r="B3" s="138" t="s">
        <v>60</v>
      </c>
      <c r="C3" s="139"/>
      <c r="D3" s="139"/>
      <c r="E3" s="139"/>
      <c r="F3" s="140"/>
    </row>
    <row r="4" spans="1:15" ht="21" customHeight="1">
      <c r="A4" s="110" t="s">
        <v>2</v>
      </c>
      <c r="B4" s="141" t="s">
        <v>61</v>
      </c>
      <c r="C4" s="142"/>
      <c r="D4" s="142"/>
      <c r="E4" s="142"/>
      <c r="F4" s="143"/>
      <c r="G4" s="6"/>
      <c r="H4" s="6"/>
      <c r="I4" s="6"/>
    </row>
    <row r="5" spans="1:15" ht="21" customHeight="1">
      <c r="D5" s="27"/>
      <c r="E5" s="28"/>
      <c r="F5" s="28"/>
      <c r="G5" s="28"/>
      <c r="H5" s="28"/>
      <c r="I5" s="28"/>
      <c r="J5" s="28"/>
      <c r="K5" s="28"/>
      <c r="L5" s="28"/>
      <c r="M5" s="28"/>
    </row>
    <row r="6" spans="1:15" ht="21" customHeight="1">
      <c r="A6" s="131" t="s">
        <v>62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15" ht="21" customHeight="1">
      <c r="D7" s="27"/>
      <c r="E7" s="28"/>
      <c r="F7" s="28"/>
      <c r="G7" s="28"/>
      <c r="H7" s="28"/>
      <c r="I7" s="28"/>
      <c r="J7" s="28"/>
      <c r="K7" s="28"/>
      <c r="L7" s="28"/>
      <c r="M7" s="28"/>
    </row>
    <row r="8" spans="1:15" ht="21" customHeight="1">
      <c r="A8" s="105" t="s">
        <v>4</v>
      </c>
      <c r="B8" s="99" t="s">
        <v>63</v>
      </c>
      <c r="C8" s="117"/>
      <c r="D8" s="117"/>
      <c r="E8" s="117"/>
      <c r="F8" s="98"/>
      <c r="L8" s="106" t="s">
        <v>5</v>
      </c>
      <c r="M8" s="99" t="s">
        <v>63</v>
      </c>
      <c r="N8" s="117"/>
      <c r="O8" s="98"/>
    </row>
    <row r="9" spans="1:15" ht="21" customHeight="1">
      <c r="A9" s="105" t="s">
        <v>6</v>
      </c>
      <c r="B9" s="99" t="s">
        <v>60</v>
      </c>
      <c r="C9" s="117"/>
      <c r="D9" s="118"/>
      <c r="E9" s="117"/>
      <c r="F9" s="119"/>
      <c r="L9" s="106" t="s">
        <v>7</v>
      </c>
      <c r="M9" s="99" t="s">
        <v>60</v>
      </c>
      <c r="N9" s="117"/>
      <c r="O9" s="98"/>
    </row>
    <row r="10" spans="1:15" ht="21" customHeight="1">
      <c r="A10" s="106" t="s">
        <v>8</v>
      </c>
      <c r="B10" s="120">
        <v>45967</v>
      </c>
      <c r="C10" s="108" t="s">
        <v>9</v>
      </c>
      <c r="D10" s="120" t="s">
        <v>64</v>
      </c>
      <c r="E10" s="106" t="s">
        <v>10</v>
      </c>
      <c r="F10" s="120">
        <v>46843</v>
      </c>
      <c r="G10" s="23"/>
      <c r="H10" s="23"/>
      <c r="I10" s="23"/>
      <c r="J10" s="23"/>
      <c r="K10" s="23"/>
      <c r="L10" s="23"/>
      <c r="M10" s="23"/>
    </row>
    <row r="11" spans="1:15" ht="21" customHeight="1">
      <c r="A11" s="107" t="s">
        <v>11</v>
      </c>
      <c r="B11" s="104">
        <v>8</v>
      </c>
      <c r="C11" s="8" t="s">
        <v>12</v>
      </c>
      <c r="D11" s="5"/>
      <c r="E11" s="6"/>
      <c r="F11" s="6"/>
      <c r="G11" s="6"/>
      <c r="H11" s="6"/>
      <c r="I11" s="6"/>
      <c r="J11" s="6"/>
      <c r="K11" s="6"/>
      <c r="L11" s="6"/>
      <c r="M11" s="6"/>
    </row>
    <row r="12" spans="1:15" ht="21" customHeight="1" thickBot="1">
      <c r="A12" s="8"/>
      <c r="B12" s="4"/>
      <c r="C12" s="4"/>
      <c r="D12" s="5"/>
      <c r="E12" s="6"/>
      <c r="F12" s="6"/>
      <c r="G12" s="6"/>
      <c r="H12" s="6"/>
      <c r="I12" s="6"/>
      <c r="J12" s="6"/>
      <c r="K12" s="6"/>
      <c r="L12" s="6"/>
      <c r="M12" s="6"/>
    </row>
    <row r="13" spans="1:15" ht="21" customHeight="1" thickTop="1" thickBot="1">
      <c r="A13" s="50" t="s">
        <v>13</v>
      </c>
      <c r="B13" s="52">
        <f>O32/G32</f>
        <v>1374.5123908370479</v>
      </c>
      <c r="C13" s="51" t="s">
        <v>14</v>
      </c>
      <c r="D13" s="5"/>
      <c r="E13" s="6"/>
      <c r="F13" s="6"/>
      <c r="G13" s="6"/>
      <c r="H13" s="6"/>
      <c r="I13" s="6"/>
      <c r="J13" s="6"/>
      <c r="K13" s="6"/>
      <c r="L13" s="6"/>
      <c r="M13" s="6"/>
    </row>
    <row r="14" spans="1:15" ht="21" customHeight="1" thickTop="1" thickBot="1">
      <c r="A14" s="75" t="s">
        <v>15</v>
      </c>
      <c r="B14" s="77">
        <v>664</v>
      </c>
      <c r="C14" s="78" t="s">
        <v>16</v>
      </c>
      <c r="D14" s="4"/>
      <c r="E14" s="5"/>
      <c r="F14" s="6"/>
      <c r="G14" s="6"/>
      <c r="H14" s="6"/>
      <c r="I14" s="6"/>
      <c r="J14" s="6"/>
      <c r="K14" s="6"/>
      <c r="L14" s="6"/>
      <c r="M14" s="6"/>
      <c r="N14" s="6"/>
    </row>
    <row r="15" spans="1:15" ht="21" customHeight="1" thickTop="1" thickBot="1">
      <c r="A15" s="75" t="s">
        <v>17</v>
      </c>
      <c r="B15" s="96">
        <f>ROUNDDOWN(B13*B14,0)</f>
        <v>912676</v>
      </c>
      <c r="C15" s="51" t="s">
        <v>14</v>
      </c>
      <c r="D15" s="4"/>
      <c r="E15" s="5"/>
      <c r="F15" s="6"/>
      <c r="G15" s="6"/>
      <c r="H15" s="6"/>
      <c r="I15" s="6"/>
      <c r="J15" s="6"/>
      <c r="K15" s="6"/>
      <c r="L15" s="6"/>
      <c r="M15" s="6"/>
      <c r="N15" s="6"/>
    </row>
    <row r="16" spans="1:15" ht="33.6" customHeight="1">
      <c r="A16" s="124" t="s">
        <v>18</v>
      </c>
      <c r="B16" s="125"/>
      <c r="C16" s="125"/>
      <c r="D16" s="72" t="s">
        <v>19</v>
      </c>
      <c r="E16" s="41" t="s">
        <v>20</v>
      </c>
      <c r="F16" s="1" t="s">
        <v>21</v>
      </c>
      <c r="G16" s="79" t="s">
        <v>22</v>
      </c>
      <c r="H16" s="2" t="s">
        <v>23</v>
      </c>
      <c r="I16" s="126" t="s">
        <v>24</v>
      </c>
      <c r="J16" s="127"/>
      <c r="K16" s="128"/>
      <c r="L16" s="3" t="s">
        <v>25</v>
      </c>
      <c r="M16" s="129" t="s">
        <v>26</v>
      </c>
      <c r="N16" s="130"/>
      <c r="O16" s="80" t="s">
        <v>27</v>
      </c>
    </row>
    <row r="17" spans="1:15" ht="33.6" customHeight="1">
      <c r="A17" s="42" t="s">
        <v>28</v>
      </c>
      <c r="B17" s="66" t="s">
        <v>29</v>
      </c>
      <c r="C17" s="35" t="s">
        <v>30</v>
      </c>
      <c r="D17" s="73"/>
      <c r="E17" s="37"/>
      <c r="F17" s="29"/>
      <c r="G17" s="30"/>
      <c r="H17" s="31"/>
      <c r="I17" s="122" t="s">
        <v>31</v>
      </c>
      <c r="J17" s="122" t="s">
        <v>31</v>
      </c>
      <c r="K17" s="122" t="s">
        <v>31</v>
      </c>
      <c r="L17" s="93" t="s">
        <v>32</v>
      </c>
      <c r="M17" s="32" t="s">
        <v>33</v>
      </c>
      <c r="N17" s="32" t="s">
        <v>34</v>
      </c>
      <c r="O17" s="40"/>
    </row>
    <row r="18" spans="1:15" ht="21" customHeight="1">
      <c r="A18" s="43" t="s">
        <v>35</v>
      </c>
      <c r="B18" s="54"/>
      <c r="C18" s="113"/>
      <c r="D18" s="115"/>
      <c r="E18" s="38"/>
      <c r="F18" s="36"/>
      <c r="G18" s="34"/>
      <c r="H18" s="9"/>
      <c r="I18" s="10"/>
      <c r="J18" s="10"/>
      <c r="K18" s="10"/>
      <c r="L18" s="10"/>
      <c r="M18" s="11"/>
      <c r="N18" s="11"/>
      <c r="O18" s="57"/>
    </row>
    <row r="19" spans="1:15" ht="21" customHeight="1">
      <c r="A19" s="43" t="s">
        <v>35</v>
      </c>
      <c r="B19" s="55"/>
      <c r="C19" s="113"/>
      <c r="D19" s="115"/>
      <c r="E19" s="38"/>
      <c r="F19" s="36"/>
      <c r="G19" s="34"/>
      <c r="H19" s="9"/>
      <c r="I19" s="10"/>
      <c r="J19" s="10"/>
      <c r="K19" s="10"/>
      <c r="L19" s="10"/>
      <c r="M19" s="11"/>
      <c r="N19" s="11"/>
      <c r="O19" s="57"/>
    </row>
    <row r="20" spans="1:15" ht="20.25" customHeight="1">
      <c r="A20" s="43" t="s">
        <v>36</v>
      </c>
      <c r="B20" s="55"/>
      <c r="C20" s="114"/>
      <c r="D20" s="115"/>
      <c r="E20" s="38"/>
      <c r="F20" s="36"/>
      <c r="G20" s="53"/>
      <c r="H20" s="9"/>
      <c r="I20" s="10"/>
      <c r="J20" s="10"/>
      <c r="K20" s="10"/>
      <c r="L20" s="10"/>
      <c r="M20" s="11"/>
      <c r="N20" s="11"/>
      <c r="O20" s="57"/>
    </row>
    <row r="21" spans="1:15" ht="21" customHeight="1">
      <c r="A21" s="43" t="s">
        <v>35</v>
      </c>
      <c r="B21" s="55"/>
      <c r="C21" s="113"/>
      <c r="D21" s="115"/>
      <c r="E21" s="38"/>
      <c r="F21" s="36"/>
      <c r="G21" s="34"/>
      <c r="H21" s="9"/>
      <c r="I21" s="10"/>
      <c r="J21" s="10"/>
      <c r="K21" s="10"/>
      <c r="L21" s="10"/>
      <c r="M21" s="11"/>
      <c r="N21" s="11"/>
      <c r="O21" s="57"/>
    </row>
    <row r="22" spans="1:15" ht="21" customHeight="1">
      <c r="A22" s="43" t="s">
        <v>35</v>
      </c>
      <c r="B22" s="55"/>
      <c r="C22" s="113"/>
      <c r="D22" s="115"/>
      <c r="E22" s="38"/>
      <c r="F22" s="36"/>
      <c r="G22" s="34"/>
      <c r="H22" s="9"/>
      <c r="I22" s="10"/>
      <c r="J22" s="10"/>
      <c r="K22" s="10"/>
      <c r="L22" s="10"/>
      <c r="M22" s="11"/>
      <c r="N22" s="11"/>
      <c r="O22" s="57"/>
    </row>
    <row r="23" spans="1:15" ht="21" customHeight="1">
      <c r="A23" s="43" t="s">
        <v>35</v>
      </c>
      <c r="B23" s="55"/>
      <c r="C23" s="113"/>
      <c r="D23" s="115"/>
      <c r="E23" s="38"/>
      <c r="F23" s="36"/>
      <c r="G23" s="34"/>
      <c r="H23" s="9"/>
      <c r="I23" s="10"/>
      <c r="J23" s="10"/>
      <c r="K23" s="10"/>
      <c r="L23" s="10"/>
      <c r="M23" s="11"/>
      <c r="N23" s="11"/>
      <c r="O23" s="57"/>
    </row>
    <row r="24" spans="1:15" ht="21" customHeight="1">
      <c r="A24" s="43" t="s">
        <v>35</v>
      </c>
      <c r="B24" s="55"/>
      <c r="C24" s="113"/>
      <c r="D24" s="115"/>
      <c r="E24" s="38"/>
      <c r="F24" s="36"/>
      <c r="G24" s="34"/>
      <c r="H24" s="9"/>
      <c r="I24" s="10"/>
      <c r="J24" s="10"/>
      <c r="K24" s="10"/>
      <c r="L24" s="10"/>
      <c r="M24" s="11"/>
      <c r="N24" s="11"/>
      <c r="O24" s="57"/>
    </row>
    <row r="25" spans="1:15" ht="21" customHeight="1">
      <c r="A25" s="43" t="s">
        <v>35</v>
      </c>
      <c r="B25" s="55">
        <v>45945</v>
      </c>
      <c r="C25" s="113">
        <v>45975</v>
      </c>
      <c r="D25" s="115">
        <v>45991</v>
      </c>
      <c r="E25" s="38">
        <v>22</v>
      </c>
      <c r="F25" s="36">
        <v>7</v>
      </c>
      <c r="G25" s="34">
        <f>F25*$B$11</f>
        <v>56</v>
      </c>
      <c r="H25" s="9">
        <v>200000</v>
      </c>
      <c r="I25" s="10"/>
      <c r="J25" s="10"/>
      <c r="K25" s="10"/>
      <c r="L25" s="10">
        <f>5000/1.1</f>
        <v>4545.454545454545</v>
      </c>
      <c r="M25" s="11"/>
      <c r="N25" s="11"/>
      <c r="O25" s="57">
        <f t="shared" ref="O25:O30" si="0">SUM(H25:N25)*F25/E25</f>
        <v>65082.644628099173</v>
      </c>
    </row>
    <row r="26" spans="1:15" ht="20.25" customHeight="1">
      <c r="A26" s="43" t="s">
        <v>35</v>
      </c>
      <c r="B26" s="55">
        <v>45976</v>
      </c>
      <c r="C26" s="113">
        <v>46005</v>
      </c>
      <c r="D26" s="115">
        <v>46021</v>
      </c>
      <c r="E26" s="38">
        <v>18</v>
      </c>
      <c r="F26" s="36">
        <v>18</v>
      </c>
      <c r="G26" s="34">
        <f>F26*$B$11</f>
        <v>144</v>
      </c>
      <c r="H26" s="9">
        <v>200000</v>
      </c>
      <c r="I26" s="10"/>
      <c r="J26" s="10"/>
      <c r="K26" s="10"/>
      <c r="L26" s="10">
        <f>5000/1.1</f>
        <v>4545.454545454545</v>
      </c>
      <c r="M26" s="11"/>
      <c r="N26" s="11"/>
      <c r="O26" s="57">
        <f t="shared" si="0"/>
        <v>204545.45454545456</v>
      </c>
    </row>
    <row r="27" spans="1:15" ht="21" customHeight="1">
      <c r="A27" s="43" t="s">
        <v>36</v>
      </c>
      <c r="B27" s="55">
        <v>45823</v>
      </c>
      <c r="C27" s="114">
        <v>45976</v>
      </c>
      <c r="D27" s="116">
        <v>46021</v>
      </c>
      <c r="E27" s="38">
        <v>119</v>
      </c>
      <c r="F27" s="36">
        <v>7</v>
      </c>
      <c r="G27" s="53"/>
      <c r="H27" s="9">
        <v>500000</v>
      </c>
      <c r="I27" s="10"/>
      <c r="J27" s="10"/>
      <c r="K27" s="10"/>
      <c r="L27" s="10"/>
      <c r="M27" s="11"/>
      <c r="N27" s="11"/>
      <c r="O27" s="57">
        <f t="shared" si="0"/>
        <v>29411.764705882353</v>
      </c>
    </row>
    <row r="28" spans="1:15" ht="21" customHeight="1">
      <c r="A28" s="43" t="s">
        <v>35</v>
      </c>
      <c r="B28" s="55">
        <v>46006</v>
      </c>
      <c r="C28" s="113">
        <v>46036</v>
      </c>
      <c r="D28" s="115">
        <v>46052</v>
      </c>
      <c r="E28" s="38">
        <v>20</v>
      </c>
      <c r="F28" s="36">
        <v>20</v>
      </c>
      <c r="G28" s="34">
        <f t="shared" ref="G28:G30" si="1">F28*$B$11</f>
        <v>160</v>
      </c>
      <c r="H28" s="9">
        <v>200000</v>
      </c>
      <c r="I28" s="10"/>
      <c r="J28" s="10"/>
      <c r="K28" s="10"/>
      <c r="L28" s="10">
        <f>5000/1.1</f>
        <v>4545.454545454545</v>
      </c>
      <c r="M28" s="11"/>
      <c r="N28" s="11"/>
      <c r="O28" s="57">
        <f t="shared" si="0"/>
        <v>204545.45454545456</v>
      </c>
    </row>
    <row r="29" spans="1:15" ht="21" customHeight="1">
      <c r="A29" s="43" t="s">
        <v>35</v>
      </c>
      <c r="B29" s="55">
        <v>46037</v>
      </c>
      <c r="C29" s="113">
        <v>46067</v>
      </c>
      <c r="D29" s="115">
        <v>46081</v>
      </c>
      <c r="E29" s="38">
        <v>19</v>
      </c>
      <c r="F29" s="36">
        <v>19</v>
      </c>
      <c r="G29" s="34">
        <f t="shared" si="1"/>
        <v>152</v>
      </c>
      <c r="H29" s="9">
        <v>200000</v>
      </c>
      <c r="I29" s="10"/>
      <c r="J29" s="10"/>
      <c r="K29" s="10"/>
      <c r="L29" s="10">
        <f>5000/1.1</f>
        <v>4545.454545454545</v>
      </c>
      <c r="M29" s="11"/>
      <c r="N29" s="11"/>
      <c r="O29" s="57">
        <f t="shared" si="0"/>
        <v>204545.45454545456</v>
      </c>
    </row>
    <row r="30" spans="1:15" ht="21" customHeight="1">
      <c r="A30" s="43" t="s">
        <v>35</v>
      </c>
      <c r="B30" s="55">
        <v>46068</v>
      </c>
      <c r="C30" s="113">
        <v>46095</v>
      </c>
      <c r="D30" s="115">
        <v>46111</v>
      </c>
      <c r="E30" s="38">
        <v>19</v>
      </c>
      <c r="F30" s="36">
        <v>19</v>
      </c>
      <c r="G30" s="34">
        <f t="shared" si="1"/>
        <v>152</v>
      </c>
      <c r="H30" s="9">
        <v>200000</v>
      </c>
      <c r="I30" s="10"/>
      <c r="J30" s="10"/>
      <c r="K30" s="10"/>
      <c r="L30" s="10">
        <f>5000/1.1</f>
        <v>4545.454545454545</v>
      </c>
      <c r="M30" s="11"/>
      <c r="N30" s="11"/>
      <c r="O30" s="57">
        <f t="shared" si="0"/>
        <v>204545.45454545456</v>
      </c>
    </row>
    <row r="31" spans="1:15" ht="21" customHeight="1" thickBot="1">
      <c r="A31" s="48"/>
      <c r="B31" s="55"/>
      <c r="C31" s="113"/>
      <c r="D31" s="115"/>
      <c r="E31" s="39"/>
      <c r="F31" s="36"/>
      <c r="G31" s="34"/>
      <c r="H31" s="9"/>
      <c r="I31" s="12"/>
      <c r="J31" s="12"/>
      <c r="K31" s="12"/>
      <c r="L31" s="10"/>
      <c r="M31" s="13"/>
      <c r="N31" s="33"/>
      <c r="O31" s="57"/>
    </row>
    <row r="32" spans="1:15" ht="21" customHeight="1" thickTop="1" thickBot="1">
      <c r="A32" s="49" t="s">
        <v>37</v>
      </c>
      <c r="B32" s="47"/>
      <c r="C32" s="67"/>
      <c r="D32" s="74"/>
      <c r="E32" s="44"/>
      <c r="F32" s="45"/>
      <c r="G32" s="46">
        <f t="shared" ref="G32:O32" si="2">SUM(G18:G31)</f>
        <v>664</v>
      </c>
      <c r="H32" s="14">
        <f>SUM(H18:H31)</f>
        <v>1500000</v>
      </c>
      <c r="I32" s="15">
        <f t="shared" si="2"/>
        <v>0</v>
      </c>
      <c r="J32" s="15">
        <f t="shared" si="2"/>
        <v>0</v>
      </c>
      <c r="K32" s="15">
        <f t="shared" si="2"/>
        <v>0</v>
      </c>
      <c r="L32" s="15">
        <f t="shared" si="2"/>
        <v>22727.272727272724</v>
      </c>
      <c r="M32" s="15">
        <f t="shared" si="2"/>
        <v>0</v>
      </c>
      <c r="N32" s="16">
        <f t="shared" si="2"/>
        <v>0</v>
      </c>
      <c r="O32" s="58">
        <f t="shared" si="2"/>
        <v>912676.22751579981</v>
      </c>
    </row>
    <row r="33" spans="1:14" ht="20.25" customHeight="1" thickTop="1">
      <c r="A33" s="4"/>
      <c r="B33" s="17"/>
      <c r="C33" s="17"/>
      <c r="D33" s="18"/>
      <c r="E33" s="19"/>
      <c r="F33" s="19"/>
      <c r="G33" s="19"/>
      <c r="H33" s="19"/>
      <c r="I33" s="19"/>
      <c r="J33" s="19"/>
      <c r="K33" s="19"/>
      <c r="L33" s="19"/>
      <c r="M33" s="19"/>
    </row>
    <row r="34" spans="1:14" ht="15" customHeight="1">
      <c r="A34" s="20" t="s">
        <v>38</v>
      </c>
      <c r="B34" s="20"/>
      <c r="C34" s="20"/>
      <c r="D34" s="21"/>
      <c r="E34" s="22"/>
      <c r="F34" s="22"/>
      <c r="G34" s="22"/>
      <c r="H34" s="22"/>
      <c r="I34" s="22"/>
      <c r="J34" s="22"/>
      <c r="K34" s="22"/>
      <c r="L34" s="22"/>
      <c r="M34" s="22"/>
    </row>
    <row r="35" spans="1:14" ht="15" customHeight="1">
      <c r="A35" s="20" t="s">
        <v>39</v>
      </c>
      <c r="B35" s="23"/>
      <c r="C35" s="23"/>
      <c r="D35" s="24"/>
      <c r="E35" s="25"/>
      <c r="F35" s="25"/>
      <c r="G35" s="25"/>
      <c r="H35" s="25"/>
      <c r="I35" s="25"/>
      <c r="J35" s="25"/>
      <c r="K35" s="25"/>
      <c r="L35" s="25"/>
      <c r="M35" s="25"/>
    </row>
    <row r="36" spans="1:14" ht="15" customHeight="1">
      <c r="A36" s="20" t="s">
        <v>40</v>
      </c>
      <c r="B36" s="23"/>
      <c r="C36" s="23"/>
      <c r="D36" s="24"/>
      <c r="E36" s="25"/>
      <c r="F36" s="25"/>
      <c r="G36" s="25"/>
      <c r="H36" s="25"/>
      <c r="I36" s="25"/>
      <c r="J36" s="25"/>
      <c r="K36" s="25"/>
      <c r="L36" s="25"/>
      <c r="M36" s="25"/>
    </row>
    <row r="37" spans="1:14" ht="15" customHeight="1">
      <c r="A37" s="20" t="s">
        <v>41</v>
      </c>
      <c r="B37" s="23"/>
      <c r="C37" s="23"/>
      <c r="D37" s="24"/>
      <c r="E37" s="25"/>
      <c r="F37" s="25"/>
      <c r="G37" s="25"/>
      <c r="H37" s="25"/>
      <c r="I37" s="25"/>
      <c r="J37" s="25"/>
      <c r="K37" s="25"/>
      <c r="L37" s="25"/>
      <c r="M37" s="25"/>
    </row>
    <row r="38" spans="1:14" ht="15" customHeight="1">
      <c r="A38" s="20" t="s">
        <v>42</v>
      </c>
      <c r="B38" s="20"/>
      <c r="C38" s="23"/>
      <c r="D38" s="23"/>
      <c r="E38" s="24"/>
      <c r="F38" s="25"/>
      <c r="G38" s="25"/>
      <c r="H38" s="25"/>
      <c r="I38" s="25"/>
      <c r="J38" s="25"/>
      <c r="K38" s="25"/>
      <c r="L38" s="25"/>
      <c r="M38" s="25"/>
      <c r="N38" s="26"/>
    </row>
  </sheetData>
  <mergeCells count="8">
    <mergeCell ref="A1:B1"/>
    <mergeCell ref="A16:C16"/>
    <mergeCell ref="I16:K16"/>
    <mergeCell ref="M16:N16"/>
    <mergeCell ref="A6:O6"/>
    <mergeCell ref="B2:F2"/>
    <mergeCell ref="B3:F3"/>
    <mergeCell ref="B4:F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 alignWithMargins="0">
    <oddFooter xml:space="preserve">&amp;R&amp;12&amp;K00-024Ver.20240401 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0E86-313A-49E7-9A7B-D8D00895E037}">
  <sheetPr>
    <pageSetUpPr fitToPage="1"/>
  </sheetPr>
  <dimension ref="A1:O38"/>
  <sheetViews>
    <sheetView view="pageBreakPreview" zoomScale="70" zoomScaleNormal="100" zoomScaleSheetLayoutView="70" workbookViewId="0">
      <selection activeCell="M17" sqref="M17"/>
    </sheetView>
  </sheetViews>
  <sheetFormatPr defaultColWidth="9" defaultRowHeight="13.5"/>
  <cols>
    <col min="1" max="1" width="18.625" style="7" customWidth="1"/>
    <col min="2" max="4" width="12.625" style="7" customWidth="1"/>
    <col min="5" max="6" width="16.625" style="7" customWidth="1"/>
    <col min="7" max="7" width="17.625" style="7" customWidth="1"/>
    <col min="8" max="10" width="16.25" style="7" customWidth="1"/>
    <col min="11" max="11" width="15.25" style="7" customWidth="1"/>
    <col min="12" max="14" width="16.25" style="7" customWidth="1"/>
    <col min="15" max="15" width="14.75" style="7" customWidth="1"/>
    <col min="16" max="16384" width="9" style="7"/>
  </cols>
  <sheetData>
    <row r="1" spans="1:15" ht="21" customHeight="1">
      <c r="A1" s="123"/>
      <c r="B1" s="123"/>
      <c r="C1" s="4"/>
      <c r="D1" s="4"/>
      <c r="E1" s="5"/>
      <c r="F1" s="6"/>
      <c r="G1" s="6"/>
      <c r="H1" s="6"/>
      <c r="I1" s="6"/>
      <c r="J1" s="6"/>
      <c r="K1" s="6"/>
      <c r="L1" s="6"/>
      <c r="M1" s="6"/>
      <c r="N1" s="6"/>
    </row>
    <row r="2" spans="1:15" ht="26.1" customHeight="1">
      <c r="A2" s="106" t="s">
        <v>0</v>
      </c>
      <c r="B2" s="138" t="s">
        <v>60</v>
      </c>
      <c r="C2" s="139"/>
      <c r="D2" s="139"/>
      <c r="E2" s="139"/>
      <c r="F2" s="140"/>
    </row>
    <row r="3" spans="1:15" ht="26.1" customHeight="1">
      <c r="A3" s="106" t="s">
        <v>1</v>
      </c>
      <c r="B3" s="138" t="s">
        <v>60</v>
      </c>
      <c r="C3" s="139"/>
      <c r="D3" s="139"/>
      <c r="E3" s="139"/>
      <c r="F3" s="140"/>
    </row>
    <row r="4" spans="1:15" ht="21" customHeight="1">
      <c r="A4" s="110" t="s">
        <v>2</v>
      </c>
      <c r="B4" s="141" t="s">
        <v>61</v>
      </c>
      <c r="C4" s="142"/>
      <c r="D4" s="142"/>
      <c r="E4" s="142"/>
      <c r="F4" s="143"/>
      <c r="G4" s="6"/>
      <c r="H4" s="6"/>
      <c r="I4" s="6"/>
      <c r="J4" s="6"/>
    </row>
    <row r="5" spans="1:15" ht="21" customHeight="1">
      <c r="E5" s="27"/>
      <c r="F5" s="28"/>
      <c r="G5" s="28"/>
      <c r="H5" s="28"/>
      <c r="I5" s="28"/>
      <c r="J5" s="28"/>
      <c r="K5" s="28"/>
      <c r="L5" s="28"/>
      <c r="M5" s="28"/>
      <c r="N5" s="28"/>
    </row>
    <row r="6" spans="1:15" ht="21" customHeight="1">
      <c r="A6" s="131" t="s">
        <v>62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15" ht="21" customHeight="1">
      <c r="E7" s="27"/>
      <c r="F7" s="28"/>
      <c r="G7" s="28"/>
      <c r="H7" s="28"/>
      <c r="I7" s="28"/>
      <c r="J7" s="28"/>
      <c r="K7" s="28"/>
      <c r="L7" s="28"/>
      <c r="M7" s="28"/>
      <c r="N7" s="28"/>
    </row>
    <row r="8" spans="1:15" ht="21" customHeight="1">
      <c r="A8" s="105" t="s">
        <v>4</v>
      </c>
      <c r="B8" s="99" t="s">
        <v>63</v>
      </c>
      <c r="C8" s="117"/>
      <c r="D8" s="117"/>
      <c r="E8" s="117"/>
      <c r="F8" s="98"/>
      <c r="L8" s="106" t="s">
        <v>5</v>
      </c>
      <c r="M8" s="99" t="s">
        <v>63</v>
      </c>
      <c r="N8" s="117"/>
      <c r="O8" s="98"/>
    </row>
    <row r="9" spans="1:15" ht="21" customHeight="1">
      <c r="A9" s="105" t="s">
        <v>6</v>
      </c>
      <c r="B9" s="99" t="s">
        <v>60</v>
      </c>
      <c r="C9" s="117"/>
      <c r="D9" s="118"/>
      <c r="E9" s="117"/>
      <c r="F9" s="119"/>
      <c r="L9" s="106" t="s">
        <v>7</v>
      </c>
      <c r="M9" s="99" t="s">
        <v>60</v>
      </c>
      <c r="N9" s="117"/>
      <c r="O9" s="98"/>
    </row>
    <row r="10" spans="1:15" ht="21" customHeight="1">
      <c r="A10" s="106" t="s">
        <v>8</v>
      </c>
      <c r="B10" s="120">
        <v>45413</v>
      </c>
      <c r="C10" s="108" t="s">
        <v>9</v>
      </c>
      <c r="D10" s="120">
        <v>45397</v>
      </c>
      <c r="E10" s="106" t="s">
        <v>10</v>
      </c>
      <c r="F10" s="120">
        <v>46326</v>
      </c>
      <c r="G10" s="23"/>
      <c r="H10" s="23"/>
      <c r="I10" s="23"/>
      <c r="J10" s="23"/>
      <c r="K10" s="23"/>
      <c r="L10" s="23"/>
      <c r="M10" s="23"/>
      <c r="N10" s="23"/>
    </row>
    <row r="11" spans="1:15" ht="21" customHeight="1">
      <c r="A11" s="107" t="s">
        <v>11</v>
      </c>
      <c r="B11" s="104">
        <v>8</v>
      </c>
      <c r="C11" s="8" t="s">
        <v>12</v>
      </c>
      <c r="D11" s="8"/>
      <c r="E11" s="5"/>
      <c r="F11" s="6"/>
      <c r="G11" s="6"/>
      <c r="H11" s="6"/>
      <c r="I11" s="6"/>
      <c r="J11" s="6"/>
      <c r="K11" s="6"/>
      <c r="L11" s="6"/>
      <c r="M11" s="6"/>
      <c r="N11" s="6"/>
    </row>
    <row r="12" spans="1:15" ht="21" customHeight="1" thickBot="1">
      <c r="A12" s="8"/>
      <c r="B12" s="4"/>
      <c r="C12" s="4"/>
      <c r="D12" s="4"/>
      <c r="E12" s="5"/>
      <c r="F12" s="6"/>
      <c r="G12" s="6"/>
      <c r="H12" s="6"/>
      <c r="I12" s="6"/>
      <c r="J12" s="6"/>
      <c r="K12" s="6"/>
      <c r="L12" s="6"/>
      <c r="M12" s="6"/>
      <c r="N12" s="6"/>
    </row>
    <row r="13" spans="1:15" ht="21" customHeight="1" thickTop="1" thickBot="1">
      <c r="A13" s="50" t="s">
        <v>13</v>
      </c>
      <c r="B13" s="52">
        <f>O32/G32</f>
        <v>1822.0176448024552</v>
      </c>
      <c r="C13" s="51" t="s">
        <v>14</v>
      </c>
      <c r="D13" s="4"/>
      <c r="E13" s="5"/>
      <c r="F13" s="6"/>
      <c r="G13" s="6"/>
      <c r="H13" s="6"/>
      <c r="I13" s="6"/>
      <c r="J13" s="6"/>
      <c r="K13" s="6"/>
      <c r="L13" s="6"/>
      <c r="M13" s="6"/>
      <c r="N13" s="6"/>
    </row>
    <row r="14" spans="1:15" ht="21" customHeight="1" thickTop="1" thickBot="1">
      <c r="A14" s="75" t="s">
        <v>15</v>
      </c>
      <c r="B14" s="77">
        <v>1896</v>
      </c>
      <c r="C14" s="78" t="s">
        <v>16</v>
      </c>
      <c r="D14" s="4"/>
      <c r="E14" s="5"/>
      <c r="F14" s="6"/>
      <c r="G14" s="6"/>
      <c r="H14" s="6"/>
      <c r="I14" s="6"/>
      <c r="J14" s="6"/>
      <c r="K14" s="6"/>
      <c r="L14" s="6"/>
      <c r="M14" s="6"/>
      <c r="N14" s="6"/>
    </row>
    <row r="15" spans="1:15" ht="21" customHeight="1" thickTop="1" thickBot="1">
      <c r="A15" s="75" t="s">
        <v>17</v>
      </c>
      <c r="B15" s="96">
        <f>ROUNDDOWN(B13*B14,0)</f>
        <v>3454545</v>
      </c>
      <c r="C15" s="51" t="s">
        <v>14</v>
      </c>
      <c r="D15" s="4"/>
      <c r="E15" s="5"/>
      <c r="F15" s="6"/>
      <c r="G15" s="6"/>
      <c r="H15" s="6"/>
      <c r="I15" s="6"/>
      <c r="J15" s="6"/>
      <c r="K15" s="6"/>
      <c r="L15" s="6"/>
      <c r="M15" s="6"/>
      <c r="N15" s="6"/>
    </row>
    <row r="16" spans="1:15" ht="33.6" customHeight="1">
      <c r="A16" s="124" t="s">
        <v>18</v>
      </c>
      <c r="B16" s="125"/>
      <c r="C16" s="125"/>
      <c r="D16" s="72" t="s">
        <v>19</v>
      </c>
      <c r="E16" s="68" t="s">
        <v>20</v>
      </c>
      <c r="F16" s="1" t="s">
        <v>21</v>
      </c>
      <c r="G16" s="79" t="s">
        <v>22</v>
      </c>
      <c r="H16" s="2" t="s">
        <v>23</v>
      </c>
      <c r="I16" s="126" t="s">
        <v>24</v>
      </c>
      <c r="J16" s="127"/>
      <c r="K16" s="128"/>
      <c r="L16" s="3" t="s">
        <v>25</v>
      </c>
      <c r="M16" s="144" t="s">
        <v>26</v>
      </c>
      <c r="N16" s="130"/>
      <c r="O16" s="80" t="s">
        <v>27</v>
      </c>
    </row>
    <row r="17" spans="1:15" ht="33.6" customHeight="1">
      <c r="A17" s="42" t="s">
        <v>28</v>
      </c>
      <c r="B17" s="66" t="s">
        <v>29</v>
      </c>
      <c r="C17" s="35" t="s">
        <v>30</v>
      </c>
      <c r="D17" s="73"/>
      <c r="E17" s="69"/>
      <c r="F17" s="29"/>
      <c r="G17" s="30"/>
      <c r="H17" s="31"/>
      <c r="I17" s="122" t="s">
        <v>31</v>
      </c>
      <c r="J17" s="122" t="s">
        <v>31</v>
      </c>
      <c r="K17" s="122" t="s">
        <v>31</v>
      </c>
      <c r="L17" s="93" t="s">
        <v>32</v>
      </c>
      <c r="M17" s="32" t="s">
        <v>33</v>
      </c>
      <c r="N17" s="32" t="s">
        <v>34</v>
      </c>
      <c r="O17" s="40"/>
    </row>
    <row r="18" spans="1:15" ht="21" customHeight="1">
      <c r="A18" s="43" t="s">
        <v>35</v>
      </c>
      <c r="B18" s="54">
        <v>45717</v>
      </c>
      <c r="C18" s="113">
        <v>45747</v>
      </c>
      <c r="D18" s="115">
        <v>45762</v>
      </c>
      <c r="E18" s="70">
        <v>20</v>
      </c>
      <c r="F18" s="70">
        <v>20</v>
      </c>
      <c r="G18" s="34">
        <f>F18*$B$11</f>
        <v>160</v>
      </c>
      <c r="H18" s="9">
        <v>200000</v>
      </c>
      <c r="I18" s="10"/>
      <c r="J18" s="10"/>
      <c r="K18" s="10"/>
      <c r="L18" s="10">
        <f>5000/1.1</f>
        <v>4545.454545454545</v>
      </c>
      <c r="M18" s="11"/>
      <c r="N18" s="11"/>
      <c r="O18" s="57">
        <f>SUM(H18:N18)*F18/E18</f>
        <v>204545.45454545456</v>
      </c>
    </row>
    <row r="19" spans="1:15" ht="21" customHeight="1">
      <c r="A19" s="43" t="s">
        <v>35</v>
      </c>
      <c r="B19" s="55">
        <v>45748</v>
      </c>
      <c r="C19" s="113">
        <v>45777</v>
      </c>
      <c r="D19" s="115">
        <v>45792</v>
      </c>
      <c r="E19" s="70">
        <v>20</v>
      </c>
      <c r="F19" s="70">
        <v>20</v>
      </c>
      <c r="G19" s="34">
        <f t="shared" ref="G19:G31" si="0">F19*$B$11</f>
        <v>160</v>
      </c>
      <c r="H19" s="9">
        <v>200000</v>
      </c>
      <c r="I19" s="10"/>
      <c r="J19" s="10"/>
      <c r="K19" s="10"/>
      <c r="L19" s="10">
        <f>5000/1.1</f>
        <v>4545.454545454545</v>
      </c>
      <c r="M19" s="11"/>
      <c r="N19" s="11"/>
      <c r="O19" s="57">
        <f t="shared" ref="O19:O31" si="1">SUM(H19:N19)*F19/E19</f>
        <v>204545.45454545456</v>
      </c>
    </row>
    <row r="20" spans="1:15" ht="20.25" customHeight="1">
      <c r="A20" s="43" t="s">
        <v>35</v>
      </c>
      <c r="B20" s="55">
        <v>45778</v>
      </c>
      <c r="C20" s="114">
        <v>45808</v>
      </c>
      <c r="D20" s="115">
        <v>45823</v>
      </c>
      <c r="E20" s="70">
        <v>20</v>
      </c>
      <c r="F20" s="70">
        <v>20</v>
      </c>
      <c r="G20" s="34">
        <f t="shared" si="0"/>
        <v>160</v>
      </c>
      <c r="H20" s="9">
        <v>200000</v>
      </c>
      <c r="I20" s="10"/>
      <c r="J20" s="10"/>
      <c r="K20" s="10"/>
      <c r="L20" s="10">
        <f>5000/1.1</f>
        <v>4545.454545454545</v>
      </c>
      <c r="M20" s="11"/>
      <c r="N20" s="11"/>
      <c r="O20" s="57">
        <f t="shared" si="1"/>
        <v>204545.45454545456</v>
      </c>
    </row>
    <row r="21" spans="1:15" ht="21" customHeight="1">
      <c r="A21" s="43" t="s">
        <v>36</v>
      </c>
      <c r="B21" s="55">
        <v>45627</v>
      </c>
      <c r="C21" s="113">
        <v>45808</v>
      </c>
      <c r="D21" s="115">
        <v>45838</v>
      </c>
      <c r="E21" s="70">
        <v>116</v>
      </c>
      <c r="F21" s="70">
        <v>116</v>
      </c>
      <c r="G21" s="53"/>
      <c r="H21" s="9">
        <v>500000</v>
      </c>
      <c r="I21" s="10"/>
      <c r="J21" s="10"/>
      <c r="K21" s="10"/>
      <c r="L21" s="10"/>
      <c r="M21" s="11"/>
      <c r="N21" s="11"/>
      <c r="O21" s="57">
        <f t="shared" si="1"/>
        <v>500000</v>
      </c>
    </row>
    <row r="22" spans="1:15" ht="21" customHeight="1">
      <c r="A22" s="43" t="s">
        <v>35</v>
      </c>
      <c r="B22" s="55">
        <v>45809</v>
      </c>
      <c r="C22" s="113">
        <v>45838</v>
      </c>
      <c r="D22" s="115">
        <v>45853</v>
      </c>
      <c r="E22" s="70">
        <v>21</v>
      </c>
      <c r="F22" s="70">
        <v>21</v>
      </c>
      <c r="G22" s="34">
        <f t="shared" si="0"/>
        <v>168</v>
      </c>
      <c r="H22" s="9">
        <v>200000</v>
      </c>
      <c r="I22" s="10"/>
      <c r="J22" s="10"/>
      <c r="K22" s="10"/>
      <c r="L22" s="10">
        <f t="shared" ref="L22:L27" si="2">5000/1.1</f>
        <v>4545.454545454545</v>
      </c>
      <c r="M22" s="11"/>
      <c r="N22" s="11"/>
      <c r="O22" s="57">
        <f t="shared" si="1"/>
        <v>204545.45454545456</v>
      </c>
    </row>
    <row r="23" spans="1:15" ht="21" customHeight="1">
      <c r="A23" s="43" t="s">
        <v>35</v>
      </c>
      <c r="B23" s="55">
        <v>45839</v>
      </c>
      <c r="C23" s="113">
        <v>45869</v>
      </c>
      <c r="D23" s="115">
        <v>45884</v>
      </c>
      <c r="E23" s="70">
        <v>22</v>
      </c>
      <c r="F23" s="70">
        <v>22</v>
      </c>
      <c r="G23" s="34">
        <f t="shared" si="0"/>
        <v>176</v>
      </c>
      <c r="H23" s="9">
        <v>200000</v>
      </c>
      <c r="I23" s="10"/>
      <c r="J23" s="10"/>
      <c r="K23" s="10"/>
      <c r="L23" s="10">
        <f t="shared" si="2"/>
        <v>4545.454545454545</v>
      </c>
      <c r="M23" s="11"/>
      <c r="N23" s="11"/>
      <c r="O23" s="57">
        <f t="shared" si="1"/>
        <v>204545.45454545456</v>
      </c>
    </row>
    <row r="24" spans="1:15" ht="21" customHeight="1">
      <c r="A24" s="43" t="s">
        <v>35</v>
      </c>
      <c r="B24" s="55">
        <v>45870</v>
      </c>
      <c r="C24" s="113">
        <v>45900</v>
      </c>
      <c r="D24" s="115">
        <v>45915</v>
      </c>
      <c r="E24" s="70">
        <v>16</v>
      </c>
      <c r="F24" s="70">
        <v>16</v>
      </c>
      <c r="G24" s="34">
        <f t="shared" si="0"/>
        <v>128</v>
      </c>
      <c r="H24" s="9">
        <v>200000</v>
      </c>
      <c r="I24" s="10"/>
      <c r="J24" s="10"/>
      <c r="K24" s="10"/>
      <c r="L24" s="10">
        <f t="shared" si="2"/>
        <v>4545.454545454545</v>
      </c>
      <c r="M24" s="11"/>
      <c r="N24" s="11"/>
      <c r="O24" s="57">
        <f t="shared" si="1"/>
        <v>204545.45454545456</v>
      </c>
    </row>
    <row r="25" spans="1:15" ht="21" customHeight="1">
      <c r="A25" s="43" t="s">
        <v>35</v>
      </c>
      <c r="B25" s="55">
        <v>45901</v>
      </c>
      <c r="C25" s="113">
        <v>45930</v>
      </c>
      <c r="D25" s="115">
        <v>45945</v>
      </c>
      <c r="E25" s="70">
        <v>20</v>
      </c>
      <c r="F25" s="70">
        <v>20</v>
      </c>
      <c r="G25" s="34">
        <f t="shared" si="0"/>
        <v>160</v>
      </c>
      <c r="H25" s="9">
        <v>200000</v>
      </c>
      <c r="I25" s="10"/>
      <c r="J25" s="10"/>
      <c r="K25" s="10"/>
      <c r="L25" s="10">
        <f t="shared" si="2"/>
        <v>4545.454545454545</v>
      </c>
      <c r="M25" s="11"/>
      <c r="N25" s="11"/>
      <c r="O25" s="57">
        <f t="shared" si="1"/>
        <v>204545.45454545456</v>
      </c>
    </row>
    <row r="26" spans="1:15" ht="20.25" customHeight="1">
      <c r="A26" s="43" t="s">
        <v>35</v>
      </c>
      <c r="B26" s="55">
        <v>45931</v>
      </c>
      <c r="C26" s="113">
        <v>45961</v>
      </c>
      <c r="D26" s="115">
        <v>45976</v>
      </c>
      <c r="E26" s="70">
        <v>22</v>
      </c>
      <c r="F26" s="70">
        <v>22</v>
      </c>
      <c r="G26" s="34">
        <f t="shared" si="0"/>
        <v>176</v>
      </c>
      <c r="H26" s="9">
        <v>200000</v>
      </c>
      <c r="I26" s="10"/>
      <c r="J26" s="10"/>
      <c r="K26" s="10"/>
      <c r="L26" s="10">
        <f t="shared" si="2"/>
        <v>4545.454545454545</v>
      </c>
      <c r="M26" s="11"/>
      <c r="N26" s="11"/>
      <c r="O26" s="57">
        <f t="shared" si="1"/>
        <v>204545.45454545456</v>
      </c>
    </row>
    <row r="27" spans="1:15" ht="21" customHeight="1">
      <c r="A27" s="43" t="s">
        <v>35</v>
      </c>
      <c r="B27" s="55">
        <v>45962</v>
      </c>
      <c r="C27" s="114">
        <v>45991</v>
      </c>
      <c r="D27" s="116">
        <v>46006</v>
      </c>
      <c r="E27" s="70">
        <v>18</v>
      </c>
      <c r="F27" s="70">
        <v>18</v>
      </c>
      <c r="G27" s="34">
        <f t="shared" si="0"/>
        <v>144</v>
      </c>
      <c r="H27" s="9">
        <v>200000</v>
      </c>
      <c r="I27" s="10"/>
      <c r="J27" s="10"/>
      <c r="K27" s="10"/>
      <c r="L27" s="10">
        <f t="shared" si="2"/>
        <v>4545.454545454545</v>
      </c>
      <c r="M27" s="11"/>
      <c r="N27" s="11"/>
      <c r="O27" s="57">
        <f t="shared" si="1"/>
        <v>204545.45454545456</v>
      </c>
    </row>
    <row r="28" spans="1:15" ht="21" customHeight="1">
      <c r="A28" s="43" t="s">
        <v>36</v>
      </c>
      <c r="B28" s="55">
        <v>45809</v>
      </c>
      <c r="C28" s="113">
        <v>45991</v>
      </c>
      <c r="D28" s="115">
        <v>46001</v>
      </c>
      <c r="E28" s="70">
        <v>119</v>
      </c>
      <c r="F28" s="70">
        <v>119</v>
      </c>
      <c r="G28" s="53"/>
      <c r="H28" s="9">
        <v>500000</v>
      </c>
      <c r="I28" s="10"/>
      <c r="J28" s="10"/>
      <c r="K28" s="10"/>
      <c r="L28" s="10"/>
      <c r="M28" s="11"/>
      <c r="N28" s="11"/>
      <c r="O28" s="57">
        <f t="shared" si="1"/>
        <v>500000</v>
      </c>
    </row>
    <row r="29" spans="1:15" ht="21" customHeight="1">
      <c r="A29" s="43" t="s">
        <v>35</v>
      </c>
      <c r="B29" s="55">
        <v>45992</v>
      </c>
      <c r="C29" s="113">
        <v>46022</v>
      </c>
      <c r="D29" s="115">
        <v>46037</v>
      </c>
      <c r="E29" s="70">
        <v>20</v>
      </c>
      <c r="F29" s="70">
        <v>20</v>
      </c>
      <c r="G29" s="34">
        <f t="shared" si="0"/>
        <v>160</v>
      </c>
      <c r="H29" s="9">
        <v>200000</v>
      </c>
      <c r="I29" s="10"/>
      <c r="J29" s="10"/>
      <c r="K29" s="10"/>
      <c r="L29" s="10">
        <f>5000/1.1</f>
        <v>4545.454545454545</v>
      </c>
      <c r="M29" s="11"/>
      <c r="N29" s="11"/>
      <c r="O29" s="57">
        <f t="shared" si="1"/>
        <v>204545.45454545456</v>
      </c>
    </row>
    <row r="30" spans="1:15" ht="21" customHeight="1">
      <c r="A30" s="43" t="s">
        <v>35</v>
      </c>
      <c r="B30" s="55">
        <v>46023</v>
      </c>
      <c r="C30" s="113">
        <v>46053</v>
      </c>
      <c r="D30" s="115">
        <v>46068</v>
      </c>
      <c r="E30" s="70">
        <v>19</v>
      </c>
      <c r="F30" s="70">
        <v>19</v>
      </c>
      <c r="G30" s="34">
        <f t="shared" si="0"/>
        <v>152</v>
      </c>
      <c r="H30" s="9">
        <v>200000</v>
      </c>
      <c r="I30" s="10"/>
      <c r="J30" s="10"/>
      <c r="K30" s="10"/>
      <c r="L30" s="10">
        <f>5000/1.1</f>
        <v>4545.454545454545</v>
      </c>
      <c r="M30" s="11"/>
      <c r="N30" s="11"/>
      <c r="O30" s="57">
        <f t="shared" si="1"/>
        <v>204545.45454545456</v>
      </c>
    </row>
    <row r="31" spans="1:15" ht="21" customHeight="1" thickBot="1">
      <c r="A31" s="43" t="s">
        <v>35</v>
      </c>
      <c r="B31" s="56">
        <v>46054</v>
      </c>
      <c r="C31" s="113">
        <v>46081</v>
      </c>
      <c r="D31" s="115">
        <v>46096</v>
      </c>
      <c r="E31" s="70">
        <v>19</v>
      </c>
      <c r="F31" s="70">
        <v>19</v>
      </c>
      <c r="G31" s="34">
        <f t="shared" si="0"/>
        <v>152</v>
      </c>
      <c r="H31" s="9">
        <v>200000</v>
      </c>
      <c r="I31" s="12"/>
      <c r="J31" s="12"/>
      <c r="K31" s="12"/>
      <c r="L31" s="10">
        <f>5000/1.1</f>
        <v>4545.454545454545</v>
      </c>
      <c r="M31" s="13"/>
      <c r="N31" s="33"/>
      <c r="O31" s="57">
        <f t="shared" si="1"/>
        <v>204545.45454545456</v>
      </c>
    </row>
    <row r="32" spans="1:15" ht="21" customHeight="1" thickTop="1" thickBot="1">
      <c r="A32" s="49" t="s">
        <v>37</v>
      </c>
      <c r="B32" s="47"/>
      <c r="C32" s="67"/>
      <c r="D32" s="74"/>
      <c r="E32" s="44"/>
      <c r="F32" s="45"/>
      <c r="G32" s="46">
        <f t="shared" ref="G32:O32" si="3">SUM(G18:G31)</f>
        <v>1896</v>
      </c>
      <c r="H32" s="14">
        <f t="shared" si="3"/>
        <v>3400000</v>
      </c>
      <c r="I32" s="15">
        <f t="shared" si="3"/>
        <v>0</v>
      </c>
      <c r="J32" s="15">
        <f t="shared" si="3"/>
        <v>0</v>
      </c>
      <c r="K32" s="15">
        <f t="shared" si="3"/>
        <v>0</v>
      </c>
      <c r="L32" s="15">
        <f t="shared" si="3"/>
        <v>54545.454545454537</v>
      </c>
      <c r="M32" s="15">
        <f t="shared" si="3"/>
        <v>0</v>
      </c>
      <c r="N32" s="16">
        <f t="shared" si="3"/>
        <v>0</v>
      </c>
      <c r="O32" s="58">
        <f t="shared" si="3"/>
        <v>3454545.4545454551</v>
      </c>
    </row>
    <row r="33" spans="1:14" ht="20.25" customHeight="1" thickTop="1">
      <c r="A33" s="4"/>
      <c r="B33" s="17"/>
      <c r="C33" s="17"/>
      <c r="D33" s="17"/>
      <c r="E33" s="18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15" customHeight="1">
      <c r="A34" s="20" t="s">
        <v>38</v>
      </c>
      <c r="B34" s="20"/>
      <c r="C34" s="20"/>
      <c r="D34" s="20"/>
      <c r="E34" s="21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" customHeight="1">
      <c r="A35" s="20" t="s">
        <v>39</v>
      </c>
      <c r="B35" s="23"/>
      <c r="C35" s="23"/>
      <c r="D35" s="23"/>
      <c r="E35" s="24"/>
      <c r="F35" s="25"/>
      <c r="G35" s="25"/>
      <c r="H35" s="25"/>
      <c r="I35" s="25"/>
      <c r="J35" s="25"/>
      <c r="K35" s="25"/>
      <c r="L35" s="25"/>
      <c r="M35" s="25"/>
      <c r="N35" s="25"/>
    </row>
    <row r="36" spans="1:14" ht="15" customHeight="1">
      <c r="A36" s="20" t="s">
        <v>40</v>
      </c>
      <c r="B36" s="23"/>
      <c r="C36" s="23"/>
      <c r="D36" s="23"/>
      <c r="E36" s="24"/>
      <c r="F36" s="25"/>
      <c r="G36" s="25"/>
      <c r="H36" s="25"/>
      <c r="I36" s="25"/>
      <c r="J36" s="25"/>
      <c r="K36" s="25"/>
      <c r="L36" s="25"/>
      <c r="M36" s="25"/>
      <c r="N36" s="25"/>
    </row>
    <row r="37" spans="1:14" ht="15" customHeight="1">
      <c r="A37" s="20" t="s">
        <v>41</v>
      </c>
      <c r="B37" s="23"/>
      <c r="C37" s="23"/>
      <c r="D37" s="23"/>
      <c r="E37" s="24"/>
      <c r="F37" s="25"/>
      <c r="G37" s="25"/>
      <c r="H37" s="25"/>
      <c r="I37" s="25"/>
      <c r="J37" s="25"/>
      <c r="K37" s="25"/>
      <c r="L37" s="25"/>
      <c r="M37" s="25"/>
      <c r="N37" s="25"/>
    </row>
    <row r="38" spans="1:14" ht="15" customHeight="1">
      <c r="A38" s="20" t="s">
        <v>42</v>
      </c>
      <c r="B38" s="20"/>
      <c r="C38" s="23"/>
      <c r="D38" s="23"/>
      <c r="E38" s="24"/>
      <c r="F38" s="25"/>
      <c r="G38" s="25"/>
      <c r="H38" s="25"/>
      <c r="I38" s="25"/>
      <c r="J38" s="25"/>
      <c r="K38" s="25"/>
      <c r="L38" s="25"/>
      <c r="M38" s="25"/>
      <c r="N38" s="26"/>
    </row>
  </sheetData>
  <mergeCells count="8">
    <mergeCell ref="A1:B1"/>
    <mergeCell ref="A16:C16"/>
    <mergeCell ref="I16:K16"/>
    <mergeCell ref="M16:N16"/>
    <mergeCell ref="A6:O6"/>
    <mergeCell ref="B2:F2"/>
    <mergeCell ref="B3:F3"/>
    <mergeCell ref="B4:F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 alignWithMargins="0">
    <oddFooter xml:space="preserve">&amp;R&amp;12&amp;K00-024Ver.20240401 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BD4AE-D158-4C2F-B8E7-0ECF5EAF082B}">
  <sheetPr>
    <pageSetUpPr fitToPage="1"/>
  </sheetPr>
  <dimension ref="A1:O38"/>
  <sheetViews>
    <sheetView view="pageBreakPreview" zoomScale="70" zoomScaleNormal="100" zoomScaleSheetLayoutView="70" workbookViewId="0">
      <selection activeCell="M17" sqref="M17"/>
    </sheetView>
  </sheetViews>
  <sheetFormatPr defaultColWidth="9" defaultRowHeight="13.5"/>
  <cols>
    <col min="1" max="1" width="18.625" style="7" customWidth="1"/>
    <col min="2" max="4" width="12.625" style="7" customWidth="1"/>
    <col min="5" max="6" width="16.625" style="7" customWidth="1"/>
    <col min="7" max="7" width="17.625" style="7" customWidth="1"/>
    <col min="8" max="10" width="16.25" style="7" customWidth="1"/>
    <col min="11" max="11" width="15.25" style="7" customWidth="1"/>
    <col min="12" max="14" width="16.25" style="7" customWidth="1"/>
    <col min="15" max="15" width="14.75" style="7" customWidth="1"/>
    <col min="16" max="16384" width="9" style="7"/>
  </cols>
  <sheetData>
    <row r="1" spans="1:15" ht="21" customHeight="1">
      <c r="A1" s="123"/>
      <c r="B1" s="123"/>
      <c r="C1" s="4"/>
      <c r="D1" s="4"/>
      <c r="E1" s="5"/>
      <c r="F1" s="6"/>
      <c r="G1" s="6"/>
      <c r="H1" s="6"/>
      <c r="I1" s="6"/>
      <c r="J1" s="6"/>
      <c r="K1" s="6"/>
      <c r="L1" s="6"/>
      <c r="M1" s="6"/>
      <c r="N1" s="6"/>
    </row>
    <row r="2" spans="1:15" ht="26.1" customHeight="1">
      <c r="A2" s="106" t="s">
        <v>0</v>
      </c>
      <c r="B2" s="138" t="s">
        <v>60</v>
      </c>
      <c r="C2" s="139"/>
      <c r="D2" s="139"/>
      <c r="E2" s="139"/>
      <c r="F2" s="140"/>
    </row>
    <row r="3" spans="1:15" ht="26.1" customHeight="1">
      <c r="A3" s="106" t="s">
        <v>1</v>
      </c>
      <c r="B3" s="138" t="s">
        <v>60</v>
      </c>
      <c r="C3" s="139"/>
      <c r="D3" s="139"/>
      <c r="E3" s="139"/>
      <c r="F3" s="140"/>
    </row>
    <row r="4" spans="1:15" ht="21" customHeight="1">
      <c r="A4" s="110" t="s">
        <v>2</v>
      </c>
      <c r="B4" s="141" t="s">
        <v>61</v>
      </c>
      <c r="C4" s="142"/>
      <c r="D4" s="142"/>
      <c r="E4" s="142"/>
      <c r="F4" s="143"/>
      <c r="G4" s="6"/>
      <c r="H4" s="6"/>
      <c r="I4" s="6"/>
      <c r="J4" s="6"/>
    </row>
    <row r="5" spans="1:15" ht="21" customHeight="1">
      <c r="E5" s="27"/>
      <c r="F5" s="28"/>
      <c r="G5" s="28"/>
      <c r="H5" s="28"/>
      <c r="I5" s="28"/>
      <c r="J5" s="28"/>
      <c r="K5" s="28"/>
      <c r="L5" s="28"/>
      <c r="M5" s="28"/>
      <c r="N5" s="28"/>
    </row>
    <row r="6" spans="1:15" ht="21" customHeight="1">
      <c r="A6" s="131" t="s">
        <v>62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15" ht="21" customHeight="1">
      <c r="E7" s="27"/>
      <c r="F7" s="28"/>
      <c r="G7" s="28"/>
      <c r="H7" s="28"/>
      <c r="I7" s="28"/>
      <c r="J7" s="28"/>
      <c r="K7" s="28"/>
      <c r="L7" s="28"/>
      <c r="M7" s="28"/>
      <c r="N7" s="28"/>
    </row>
    <row r="8" spans="1:15" ht="21" customHeight="1">
      <c r="A8" s="105" t="s">
        <v>4</v>
      </c>
      <c r="B8" s="99" t="s">
        <v>63</v>
      </c>
      <c r="C8" s="117"/>
      <c r="D8" s="117"/>
      <c r="E8" s="117"/>
      <c r="F8" s="98"/>
      <c r="L8" s="106" t="s">
        <v>5</v>
      </c>
      <c r="M8" s="99" t="s">
        <v>63</v>
      </c>
      <c r="N8" s="117"/>
      <c r="O8" s="98"/>
    </row>
    <row r="9" spans="1:15" ht="21" customHeight="1">
      <c r="A9" s="105" t="s">
        <v>6</v>
      </c>
      <c r="B9" s="99" t="s">
        <v>60</v>
      </c>
      <c r="C9" s="117"/>
      <c r="D9" s="118"/>
      <c r="E9" s="117"/>
      <c r="F9" s="119"/>
      <c r="L9" s="106" t="s">
        <v>7</v>
      </c>
      <c r="M9" s="99" t="s">
        <v>60</v>
      </c>
      <c r="N9" s="117"/>
      <c r="O9" s="98"/>
    </row>
    <row r="10" spans="1:15" ht="21" customHeight="1">
      <c r="A10" s="106" t="s">
        <v>8</v>
      </c>
      <c r="B10" s="120">
        <v>45413</v>
      </c>
      <c r="C10" s="108" t="s">
        <v>9</v>
      </c>
      <c r="D10" s="120">
        <v>45397</v>
      </c>
      <c r="E10" s="106" t="s">
        <v>10</v>
      </c>
      <c r="F10" s="120">
        <v>46326</v>
      </c>
      <c r="G10" s="23"/>
      <c r="H10" s="23"/>
      <c r="I10" s="23"/>
      <c r="J10" s="23"/>
      <c r="K10" s="23"/>
      <c r="L10" s="23"/>
      <c r="M10" s="23"/>
      <c r="N10" s="23"/>
    </row>
    <row r="11" spans="1:15" ht="21" customHeight="1">
      <c r="A11" s="107" t="s">
        <v>11</v>
      </c>
      <c r="B11" s="104">
        <v>8</v>
      </c>
      <c r="C11" s="8" t="s">
        <v>12</v>
      </c>
      <c r="D11" s="8"/>
      <c r="E11" s="5"/>
      <c r="F11" s="6"/>
      <c r="G11" s="6"/>
      <c r="H11" s="6"/>
      <c r="I11" s="6"/>
      <c r="J11" s="6"/>
      <c r="K11" s="6"/>
      <c r="L11" s="6"/>
      <c r="M11" s="6"/>
      <c r="N11" s="6"/>
    </row>
    <row r="12" spans="1:15" ht="21" customHeight="1" thickBot="1">
      <c r="A12" s="8"/>
      <c r="B12" s="4"/>
      <c r="C12" s="4"/>
      <c r="D12" s="4"/>
      <c r="E12" s="5"/>
      <c r="F12" s="6"/>
      <c r="G12" s="6"/>
      <c r="H12" s="6"/>
      <c r="I12" s="6"/>
      <c r="J12" s="6"/>
      <c r="K12" s="6"/>
      <c r="L12" s="6"/>
      <c r="M12" s="6"/>
      <c r="N12" s="6"/>
    </row>
    <row r="13" spans="1:15" ht="21" customHeight="1" thickTop="1" thickBot="1">
      <c r="A13" s="50" t="s">
        <v>13</v>
      </c>
      <c r="B13" s="52">
        <f>O32/G32</f>
        <v>1658.6674195369851</v>
      </c>
      <c r="C13" s="51" t="s">
        <v>14</v>
      </c>
      <c r="D13" s="4"/>
      <c r="E13" s="5"/>
      <c r="F13" s="6"/>
      <c r="G13" s="6"/>
      <c r="H13" s="6"/>
      <c r="I13" s="6"/>
      <c r="J13" s="6"/>
      <c r="K13" s="6"/>
      <c r="L13" s="6"/>
      <c r="M13" s="6"/>
      <c r="N13" s="6"/>
    </row>
    <row r="14" spans="1:15" ht="21" customHeight="1" thickTop="1" thickBot="1">
      <c r="A14" s="75" t="s">
        <v>15</v>
      </c>
      <c r="B14" s="77">
        <v>1288</v>
      </c>
      <c r="C14" s="78" t="s">
        <v>16</v>
      </c>
      <c r="D14" s="4"/>
      <c r="E14" s="5"/>
      <c r="F14" s="6"/>
      <c r="G14" s="6"/>
      <c r="H14" s="6"/>
      <c r="I14" s="6"/>
      <c r="J14" s="6"/>
      <c r="K14" s="6"/>
      <c r="L14" s="6"/>
      <c r="M14" s="6"/>
      <c r="N14" s="6"/>
    </row>
    <row r="15" spans="1:15" ht="21" customHeight="1" thickTop="1" thickBot="1">
      <c r="A15" s="75" t="s">
        <v>17</v>
      </c>
      <c r="B15" s="96">
        <f>ROUNDDOWN(B13*B14,0)</f>
        <v>2136363</v>
      </c>
      <c r="C15" s="51" t="s">
        <v>14</v>
      </c>
      <c r="D15" s="4"/>
      <c r="E15" s="5"/>
      <c r="F15" s="6"/>
      <c r="G15" s="6"/>
      <c r="H15" s="6"/>
      <c r="I15" s="6"/>
      <c r="J15" s="6"/>
      <c r="K15" s="6"/>
      <c r="L15" s="6"/>
      <c r="M15" s="6"/>
      <c r="N15" s="6"/>
    </row>
    <row r="16" spans="1:15" ht="33.6" customHeight="1">
      <c r="A16" s="124" t="s">
        <v>18</v>
      </c>
      <c r="B16" s="125"/>
      <c r="C16" s="125"/>
      <c r="D16" s="72" t="s">
        <v>19</v>
      </c>
      <c r="E16" s="68" t="s">
        <v>20</v>
      </c>
      <c r="F16" s="1" t="s">
        <v>21</v>
      </c>
      <c r="G16" s="79" t="s">
        <v>22</v>
      </c>
      <c r="H16" s="2" t="s">
        <v>23</v>
      </c>
      <c r="I16" s="126" t="s">
        <v>24</v>
      </c>
      <c r="J16" s="127"/>
      <c r="K16" s="128"/>
      <c r="L16" s="3" t="s">
        <v>25</v>
      </c>
      <c r="M16" s="144" t="s">
        <v>26</v>
      </c>
      <c r="N16" s="130"/>
      <c r="O16" s="80" t="s">
        <v>27</v>
      </c>
    </row>
    <row r="17" spans="1:15" ht="33.6" customHeight="1">
      <c r="A17" s="42" t="s">
        <v>28</v>
      </c>
      <c r="B17" s="66" t="s">
        <v>29</v>
      </c>
      <c r="C17" s="35" t="s">
        <v>30</v>
      </c>
      <c r="D17" s="73"/>
      <c r="E17" s="69"/>
      <c r="F17" s="29"/>
      <c r="G17" s="30"/>
      <c r="H17" s="31"/>
      <c r="I17" s="122" t="s">
        <v>31</v>
      </c>
      <c r="J17" s="122" t="s">
        <v>31</v>
      </c>
      <c r="K17" s="122" t="s">
        <v>31</v>
      </c>
      <c r="L17" s="82" t="s">
        <v>32</v>
      </c>
      <c r="M17" s="32" t="s">
        <v>33</v>
      </c>
      <c r="N17" s="32" t="s">
        <v>34</v>
      </c>
      <c r="O17" s="40"/>
    </row>
    <row r="18" spans="1:15" ht="21" customHeight="1">
      <c r="A18" s="43" t="s">
        <v>35</v>
      </c>
      <c r="B18" s="54">
        <v>46082</v>
      </c>
      <c r="C18" s="113">
        <v>46112</v>
      </c>
      <c r="D18" s="115">
        <v>46127</v>
      </c>
      <c r="E18" s="70">
        <v>20</v>
      </c>
      <c r="F18" s="70">
        <v>20</v>
      </c>
      <c r="G18" s="34">
        <f>F18*$B$11</f>
        <v>160</v>
      </c>
      <c r="H18" s="9">
        <v>200000</v>
      </c>
      <c r="I18" s="10"/>
      <c r="J18" s="10"/>
      <c r="K18" s="10"/>
      <c r="L18" s="10">
        <f>5000/1.1</f>
        <v>4545.454545454545</v>
      </c>
      <c r="M18" s="11"/>
      <c r="N18" s="11"/>
      <c r="O18" s="57">
        <f>SUM(H18:N18)*F18/E18</f>
        <v>204545.45454545456</v>
      </c>
    </row>
    <row r="19" spans="1:15" ht="21" customHeight="1">
      <c r="A19" s="43" t="s">
        <v>35</v>
      </c>
      <c r="B19" s="55">
        <v>46113</v>
      </c>
      <c r="C19" s="113">
        <v>46142</v>
      </c>
      <c r="D19" s="115">
        <v>46157</v>
      </c>
      <c r="E19" s="70">
        <v>20</v>
      </c>
      <c r="F19" s="70">
        <v>20</v>
      </c>
      <c r="G19" s="34">
        <f t="shared" ref="G19:G26" si="0">F19*$B$11</f>
        <v>160</v>
      </c>
      <c r="H19" s="9">
        <v>200000</v>
      </c>
      <c r="I19" s="10"/>
      <c r="J19" s="10"/>
      <c r="K19" s="10"/>
      <c r="L19" s="10">
        <f>5000/1.1</f>
        <v>4545.454545454545</v>
      </c>
      <c r="M19" s="11"/>
      <c r="N19" s="11"/>
      <c r="O19" s="57">
        <f t="shared" ref="O19:O26" si="1">SUM(H19:N19)*F19/E19</f>
        <v>204545.45454545456</v>
      </c>
    </row>
    <row r="20" spans="1:15" ht="20.25" customHeight="1">
      <c r="A20" s="43" t="s">
        <v>35</v>
      </c>
      <c r="B20" s="55">
        <v>46143</v>
      </c>
      <c r="C20" s="114">
        <v>46173</v>
      </c>
      <c r="D20" s="115">
        <v>46188</v>
      </c>
      <c r="E20" s="70">
        <v>20</v>
      </c>
      <c r="F20" s="70">
        <v>20</v>
      </c>
      <c r="G20" s="34">
        <f t="shared" si="0"/>
        <v>160</v>
      </c>
      <c r="H20" s="9">
        <v>200000</v>
      </c>
      <c r="I20" s="10"/>
      <c r="J20" s="10"/>
      <c r="K20" s="10"/>
      <c r="L20" s="10">
        <f>5000/1.1</f>
        <v>4545.454545454545</v>
      </c>
      <c r="M20" s="11"/>
      <c r="N20" s="11"/>
      <c r="O20" s="57">
        <f t="shared" si="1"/>
        <v>204545.45454545456</v>
      </c>
    </row>
    <row r="21" spans="1:15" ht="21" customHeight="1">
      <c r="A21" s="43" t="s">
        <v>36</v>
      </c>
      <c r="B21" s="55">
        <v>45992</v>
      </c>
      <c r="C21" s="113">
        <v>46173</v>
      </c>
      <c r="D21" s="115">
        <v>46203</v>
      </c>
      <c r="E21" s="70">
        <v>116</v>
      </c>
      <c r="F21" s="70">
        <v>116</v>
      </c>
      <c r="G21" s="53"/>
      <c r="H21" s="9">
        <v>500000</v>
      </c>
      <c r="I21" s="10"/>
      <c r="J21" s="10"/>
      <c r="K21" s="10"/>
      <c r="L21" s="10"/>
      <c r="M21" s="11"/>
      <c r="N21" s="11"/>
      <c r="O21" s="57">
        <f t="shared" si="1"/>
        <v>500000</v>
      </c>
    </row>
    <row r="22" spans="1:15" ht="21" customHeight="1">
      <c r="A22" s="43" t="s">
        <v>35</v>
      </c>
      <c r="B22" s="55">
        <v>46174</v>
      </c>
      <c r="C22" s="113">
        <v>46203</v>
      </c>
      <c r="D22" s="115">
        <v>46218</v>
      </c>
      <c r="E22" s="70">
        <v>21</v>
      </c>
      <c r="F22" s="70">
        <v>21</v>
      </c>
      <c r="G22" s="34">
        <f t="shared" si="0"/>
        <v>168</v>
      </c>
      <c r="H22" s="9">
        <v>200000</v>
      </c>
      <c r="I22" s="10"/>
      <c r="J22" s="10"/>
      <c r="K22" s="10"/>
      <c r="L22" s="10">
        <f>5000/1.1</f>
        <v>4545.454545454545</v>
      </c>
      <c r="M22" s="11"/>
      <c r="N22" s="11"/>
      <c r="O22" s="57">
        <f t="shared" si="1"/>
        <v>204545.45454545456</v>
      </c>
    </row>
    <row r="23" spans="1:15" ht="21" customHeight="1">
      <c r="A23" s="43" t="s">
        <v>35</v>
      </c>
      <c r="B23" s="55">
        <v>46204</v>
      </c>
      <c r="C23" s="113">
        <v>46234</v>
      </c>
      <c r="D23" s="115">
        <v>46249</v>
      </c>
      <c r="E23" s="70">
        <v>22</v>
      </c>
      <c r="F23" s="70">
        <v>22</v>
      </c>
      <c r="G23" s="34">
        <f t="shared" si="0"/>
        <v>176</v>
      </c>
      <c r="H23" s="9">
        <v>200000</v>
      </c>
      <c r="I23" s="10"/>
      <c r="J23" s="10"/>
      <c r="K23" s="10"/>
      <c r="L23" s="10">
        <f>5000/1.1</f>
        <v>4545.454545454545</v>
      </c>
      <c r="M23" s="11"/>
      <c r="N23" s="11"/>
      <c r="O23" s="57">
        <f t="shared" si="1"/>
        <v>204545.45454545456</v>
      </c>
    </row>
    <row r="24" spans="1:15" ht="21" customHeight="1">
      <c r="A24" s="43" t="s">
        <v>35</v>
      </c>
      <c r="B24" s="55">
        <v>46235</v>
      </c>
      <c r="C24" s="113">
        <v>46265</v>
      </c>
      <c r="D24" s="115">
        <v>46280</v>
      </c>
      <c r="E24" s="70">
        <v>16</v>
      </c>
      <c r="F24" s="70">
        <v>16</v>
      </c>
      <c r="G24" s="34">
        <f t="shared" si="0"/>
        <v>128</v>
      </c>
      <c r="H24" s="9">
        <v>200000</v>
      </c>
      <c r="I24" s="10"/>
      <c r="J24" s="10"/>
      <c r="K24" s="10"/>
      <c r="L24" s="10">
        <f>5000/1.1</f>
        <v>4545.454545454545</v>
      </c>
      <c r="M24" s="11"/>
      <c r="N24" s="11"/>
      <c r="O24" s="57">
        <f t="shared" si="1"/>
        <v>204545.45454545456</v>
      </c>
    </row>
    <row r="25" spans="1:15" ht="21" customHeight="1">
      <c r="A25" s="43" t="s">
        <v>35</v>
      </c>
      <c r="B25" s="55">
        <v>46266</v>
      </c>
      <c r="C25" s="113">
        <v>46295</v>
      </c>
      <c r="D25" s="115">
        <v>46310</v>
      </c>
      <c r="E25" s="70">
        <v>20</v>
      </c>
      <c r="F25" s="70">
        <v>20</v>
      </c>
      <c r="G25" s="34">
        <f t="shared" si="0"/>
        <v>160</v>
      </c>
      <c r="H25" s="9">
        <v>200000</v>
      </c>
      <c r="I25" s="10"/>
      <c r="J25" s="10"/>
      <c r="K25" s="10"/>
      <c r="L25" s="10">
        <f>5000/1.1</f>
        <v>4545.454545454545</v>
      </c>
      <c r="M25" s="11"/>
      <c r="N25" s="11"/>
      <c r="O25" s="57">
        <f t="shared" si="1"/>
        <v>204545.45454545456</v>
      </c>
    </row>
    <row r="26" spans="1:15" ht="20.25" customHeight="1">
      <c r="A26" s="43" t="s">
        <v>35</v>
      </c>
      <c r="B26" s="55">
        <v>46296</v>
      </c>
      <c r="C26" s="113">
        <v>46326</v>
      </c>
      <c r="D26" s="115">
        <v>46341</v>
      </c>
      <c r="E26" s="70">
        <v>22</v>
      </c>
      <c r="F26" s="70">
        <v>22</v>
      </c>
      <c r="G26" s="34">
        <f t="shared" si="0"/>
        <v>176</v>
      </c>
      <c r="H26" s="9">
        <v>200000</v>
      </c>
      <c r="I26" s="10"/>
      <c r="J26" s="10"/>
      <c r="K26" s="10"/>
      <c r="L26" s="10">
        <f>5000/1.1</f>
        <v>4545.454545454545</v>
      </c>
      <c r="M26" s="11"/>
      <c r="N26" s="11"/>
      <c r="O26" s="57">
        <f t="shared" si="1"/>
        <v>204545.45454545456</v>
      </c>
    </row>
    <row r="27" spans="1:15" ht="21" customHeight="1">
      <c r="A27" s="43"/>
      <c r="B27" s="55"/>
      <c r="C27" s="114"/>
      <c r="D27" s="116"/>
      <c r="E27" s="70"/>
      <c r="F27" s="70"/>
      <c r="G27" s="34"/>
      <c r="H27" s="9"/>
      <c r="I27" s="10"/>
      <c r="J27" s="10"/>
      <c r="K27" s="10"/>
      <c r="L27" s="10"/>
      <c r="M27" s="11"/>
      <c r="N27" s="11"/>
      <c r="O27" s="57"/>
    </row>
    <row r="28" spans="1:15" ht="21" customHeight="1">
      <c r="A28" s="43"/>
      <c r="B28" s="55"/>
      <c r="C28" s="113"/>
      <c r="D28" s="115"/>
      <c r="E28" s="70"/>
      <c r="F28" s="70"/>
      <c r="G28" s="53"/>
      <c r="H28" s="9"/>
      <c r="I28" s="10"/>
      <c r="J28" s="10"/>
      <c r="K28" s="10"/>
      <c r="L28" s="10"/>
      <c r="M28" s="11"/>
      <c r="N28" s="11"/>
      <c r="O28" s="57"/>
    </row>
    <row r="29" spans="1:15" ht="21" customHeight="1">
      <c r="A29" s="43"/>
      <c r="B29" s="55"/>
      <c r="C29" s="113"/>
      <c r="D29" s="115"/>
      <c r="E29" s="70"/>
      <c r="F29" s="70"/>
      <c r="G29" s="34"/>
      <c r="H29" s="9"/>
      <c r="I29" s="10"/>
      <c r="J29" s="10"/>
      <c r="K29" s="10"/>
      <c r="L29" s="10"/>
      <c r="M29" s="11"/>
      <c r="N29" s="11"/>
      <c r="O29" s="57"/>
    </row>
    <row r="30" spans="1:15" ht="21" customHeight="1">
      <c r="A30" s="43"/>
      <c r="B30" s="55"/>
      <c r="C30" s="113"/>
      <c r="D30" s="115"/>
      <c r="E30" s="70"/>
      <c r="F30" s="70"/>
      <c r="G30" s="34"/>
      <c r="H30" s="9"/>
      <c r="I30" s="10"/>
      <c r="J30" s="10"/>
      <c r="K30" s="10"/>
      <c r="L30" s="10"/>
      <c r="M30" s="11"/>
      <c r="N30" s="11"/>
      <c r="O30" s="57"/>
    </row>
    <row r="31" spans="1:15" ht="21" customHeight="1" thickBot="1">
      <c r="A31" s="43"/>
      <c r="B31" s="56"/>
      <c r="C31" s="113"/>
      <c r="D31" s="115"/>
      <c r="E31" s="70"/>
      <c r="F31" s="70"/>
      <c r="G31" s="34"/>
      <c r="H31" s="9"/>
      <c r="I31" s="12"/>
      <c r="J31" s="12"/>
      <c r="K31" s="12"/>
      <c r="L31" s="10"/>
      <c r="M31" s="13"/>
      <c r="N31" s="33"/>
      <c r="O31" s="57"/>
    </row>
    <row r="32" spans="1:15" ht="21" customHeight="1" thickTop="1" thickBot="1">
      <c r="A32" s="49" t="s">
        <v>37</v>
      </c>
      <c r="B32" s="47"/>
      <c r="C32" s="67"/>
      <c r="D32" s="74"/>
      <c r="E32" s="44"/>
      <c r="F32" s="45"/>
      <c r="G32" s="46">
        <f t="shared" ref="G32:N32" si="2">SUM(G18:G31)</f>
        <v>1288</v>
      </c>
      <c r="H32" s="14">
        <f t="shared" si="2"/>
        <v>2100000</v>
      </c>
      <c r="I32" s="15">
        <f t="shared" si="2"/>
        <v>0</v>
      </c>
      <c r="J32" s="15">
        <f t="shared" si="2"/>
        <v>0</v>
      </c>
      <c r="K32" s="15">
        <f t="shared" si="2"/>
        <v>0</v>
      </c>
      <c r="L32" s="15">
        <f t="shared" si="2"/>
        <v>36363.63636363636</v>
      </c>
      <c r="M32" s="15">
        <f t="shared" si="2"/>
        <v>0</v>
      </c>
      <c r="N32" s="16">
        <f t="shared" si="2"/>
        <v>0</v>
      </c>
      <c r="O32" s="58">
        <f>SUM(O18:O31)</f>
        <v>2136363.6363636367</v>
      </c>
    </row>
    <row r="33" spans="1:14" ht="20.25" customHeight="1" thickTop="1">
      <c r="A33" s="4"/>
      <c r="B33" s="17"/>
      <c r="C33" s="17"/>
      <c r="D33" s="17"/>
      <c r="E33" s="18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15" customHeight="1">
      <c r="A34" s="20" t="s">
        <v>38</v>
      </c>
      <c r="B34" s="20"/>
      <c r="C34" s="20"/>
      <c r="D34" s="20"/>
      <c r="E34" s="21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" customHeight="1">
      <c r="A35" s="20" t="s">
        <v>39</v>
      </c>
      <c r="B35" s="23"/>
      <c r="C35" s="23"/>
      <c r="D35" s="23"/>
      <c r="E35" s="24"/>
      <c r="F35" s="25"/>
      <c r="G35" s="25"/>
      <c r="H35" s="25"/>
      <c r="I35" s="25"/>
      <c r="J35" s="25"/>
      <c r="K35" s="25"/>
      <c r="L35" s="25"/>
      <c r="M35" s="25"/>
      <c r="N35" s="25"/>
    </row>
    <row r="36" spans="1:14" ht="15" customHeight="1">
      <c r="A36" s="20" t="s">
        <v>40</v>
      </c>
      <c r="B36" s="23"/>
      <c r="C36" s="23"/>
      <c r="D36" s="23"/>
      <c r="E36" s="24"/>
      <c r="F36" s="25"/>
      <c r="G36" s="25"/>
      <c r="H36" s="25"/>
      <c r="I36" s="25"/>
      <c r="J36" s="25"/>
      <c r="K36" s="25"/>
      <c r="L36" s="25"/>
      <c r="M36" s="25"/>
      <c r="N36" s="25"/>
    </row>
    <row r="37" spans="1:14" ht="15" customHeight="1">
      <c r="A37" s="20" t="s">
        <v>41</v>
      </c>
      <c r="B37" s="23"/>
      <c r="C37" s="23"/>
      <c r="D37" s="23"/>
      <c r="E37" s="24"/>
      <c r="F37" s="25"/>
      <c r="G37" s="25"/>
      <c r="H37" s="25"/>
      <c r="I37" s="25"/>
      <c r="J37" s="25"/>
      <c r="K37" s="25"/>
      <c r="L37" s="25"/>
      <c r="M37" s="25"/>
      <c r="N37" s="25"/>
    </row>
    <row r="38" spans="1:14" ht="15" customHeight="1">
      <c r="A38" s="20" t="s">
        <v>42</v>
      </c>
      <c r="B38" s="20"/>
      <c r="C38" s="23"/>
      <c r="D38" s="23"/>
      <c r="E38" s="24"/>
      <c r="F38" s="25"/>
      <c r="G38" s="25"/>
      <c r="H38" s="25"/>
      <c r="I38" s="25"/>
      <c r="J38" s="25"/>
      <c r="K38" s="25"/>
      <c r="L38" s="25"/>
      <c r="M38" s="25"/>
      <c r="N38" s="26"/>
    </row>
  </sheetData>
  <mergeCells count="8">
    <mergeCell ref="A1:B1"/>
    <mergeCell ref="A16:C16"/>
    <mergeCell ref="I16:K16"/>
    <mergeCell ref="M16:N16"/>
    <mergeCell ref="A6:O6"/>
    <mergeCell ref="B2:F2"/>
    <mergeCell ref="B3:F3"/>
    <mergeCell ref="B4:F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 alignWithMargins="0">
    <oddFooter xml:space="preserve">&amp;R&amp;12&amp;K00-024Ver.20240401 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61B5-4E4A-4FBA-9ABF-039842A9D223}">
  <sheetPr>
    <pageSetUpPr fitToPage="1"/>
  </sheetPr>
  <dimension ref="A1:L34"/>
  <sheetViews>
    <sheetView view="pageBreakPreview" zoomScale="70" zoomScaleNormal="100" zoomScaleSheetLayoutView="70" workbookViewId="0">
      <selection activeCell="I3" sqref="I3"/>
    </sheetView>
  </sheetViews>
  <sheetFormatPr defaultColWidth="9" defaultRowHeight="13.5"/>
  <cols>
    <col min="1" max="1" width="18.625" style="7" customWidth="1"/>
    <col min="2" max="2" width="17.625" style="7" customWidth="1"/>
    <col min="3" max="3" width="16.625" style="7" customWidth="1"/>
    <col min="4" max="5" width="18.125" style="7" customWidth="1"/>
    <col min="6" max="11" width="16.25" style="7" customWidth="1"/>
    <col min="12" max="12" width="14.75" style="7" customWidth="1"/>
    <col min="13" max="16384" width="9" style="7"/>
  </cols>
  <sheetData>
    <row r="1" spans="1:12" ht="21" customHeight="1">
      <c r="A1" s="123"/>
      <c r="B1" s="123"/>
      <c r="C1" s="4"/>
      <c r="D1" s="5"/>
      <c r="E1" s="6"/>
      <c r="F1" s="6"/>
      <c r="G1" s="6"/>
      <c r="H1" s="6"/>
      <c r="I1" s="6"/>
      <c r="J1" s="6"/>
      <c r="K1" s="6"/>
    </row>
    <row r="2" spans="1:12" ht="26.1" customHeight="1">
      <c r="A2" s="106" t="s">
        <v>0</v>
      </c>
      <c r="B2" s="138" t="s">
        <v>60</v>
      </c>
      <c r="C2" s="139"/>
      <c r="D2" s="139"/>
      <c r="E2" s="139"/>
      <c r="F2" s="140"/>
    </row>
    <row r="3" spans="1:12" ht="26.1" customHeight="1">
      <c r="A3" s="106" t="s">
        <v>1</v>
      </c>
      <c r="B3" s="138" t="s">
        <v>60</v>
      </c>
      <c r="C3" s="139"/>
      <c r="D3" s="139"/>
      <c r="E3" s="139"/>
      <c r="F3" s="140"/>
    </row>
    <row r="4" spans="1:12" ht="21" customHeight="1">
      <c r="A4" s="110" t="s">
        <v>2</v>
      </c>
      <c r="B4" s="141" t="s">
        <v>61</v>
      </c>
      <c r="C4" s="142"/>
      <c r="D4" s="142"/>
      <c r="E4" s="142"/>
      <c r="F4" s="143"/>
      <c r="G4" s="6"/>
      <c r="H4" s="6"/>
    </row>
    <row r="5" spans="1:12" ht="21" customHeight="1">
      <c r="D5" s="27"/>
      <c r="E5" s="28"/>
      <c r="F5" s="28"/>
      <c r="G5" s="28"/>
      <c r="H5" s="28"/>
      <c r="I5" s="28"/>
      <c r="J5" s="28"/>
      <c r="K5" s="28"/>
    </row>
    <row r="6" spans="1:12" ht="21" customHeight="1">
      <c r="A6" s="131" t="s">
        <v>65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ht="21" customHeight="1">
      <c r="D7" s="27"/>
      <c r="E7" s="28"/>
      <c r="F7" s="28"/>
      <c r="G7" s="28"/>
      <c r="H7" s="28"/>
      <c r="I7" s="28"/>
      <c r="J7" s="28"/>
      <c r="K7" s="28"/>
    </row>
    <row r="8" spans="1:12" ht="21" customHeight="1">
      <c r="A8" s="105" t="s">
        <v>4</v>
      </c>
      <c r="B8" s="99" t="s">
        <v>63</v>
      </c>
      <c r="C8" s="117"/>
      <c r="D8" s="117"/>
      <c r="E8" s="117"/>
      <c r="F8" s="98"/>
      <c r="I8" s="106" t="s">
        <v>5</v>
      </c>
      <c r="J8" s="99" t="s">
        <v>63</v>
      </c>
      <c r="K8" s="117"/>
      <c r="L8" s="98"/>
    </row>
    <row r="9" spans="1:12" ht="21" customHeight="1">
      <c r="A9" s="105" t="s">
        <v>6</v>
      </c>
      <c r="B9" s="99" t="s">
        <v>60</v>
      </c>
      <c r="C9" s="117"/>
      <c r="D9" s="117"/>
      <c r="E9" s="117"/>
      <c r="F9" s="98"/>
      <c r="I9" s="106" t="s">
        <v>7</v>
      </c>
      <c r="J9" s="99" t="s">
        <v>60</v>
      </c>
      <c r="K9" s="117"/>
      <c r="L9" s="98"/>
    </row>
    <row r="10" spans="1:12" ht="21" customHeight="1">
      <c r="A10" s="106" t="s">
        <v>8</v>
      </c>
      <c r="B10" s="120">
        <v>45778</v>
      </c>
      <c r="C10" s="108" t="s">
        <v>9</v>
      </c>
      <c r="D10" s="120">
        <v>45762</v>
      </c>
      <c r="E10" s="108" t="s">
        <v>10</v>
      </c>
      <c r="F10" s="120">
        <v>46326</v>
      </c>
      <c r="G10" s="23"/>
      <c r="H10" s="23"/>
      <c r="I10" s="23"/>
      <c r="J10" s="23"/>
      <c r="K10" s="23"/>
    </row>
    <row r="11" spans="1:12" ht="21" customHeight="1" thickBot="1">
      <c r="A11" s="8"/>
      <c r="B11" s="4"/>
      <c r="C11" s="4"/>
      <c r="D11" s="5"/>
      <c r="E11" s="6"/>
      <c r="F11" s="6"/>
      <c r="G11" s="6"/>
      <c r="H11" s="6"/>
      <c r="I11" s="6"/>
      <c r="J11" s="6"/>
      <c r="K11" s="6"/>
    </row>
    <row r="12" spans="1:12" ht="21" customHeight="1" thickTop="1" thickBot="1">
      <c r="A12" s="50" t="s">
        <v>13</v>
      </c>
      <c r="B12" s="52">
        <f>G29/E29</f>
        <v>2500</v>
      </c>
      <c r="C12" s="51" t="s">
        <v>14</v>
      </c>
      <c r="D12" s="5"/>
      <c r="E12" s="6"/>
      <c r="F12" s="6"/>
      <c r="G12" s="6"/>
      <c r="H12" s="6"/>
      <c r="I12" s="6"/>
      <c r="J12" s="6"/>
      <c r="K12" s="6"/>
    </row>
    <row r="13" spans="1:12" ht="21" customHeight="1" thickTop="1" thickBot="1">
      <c r="A13" s="75" t="s">
        <v>52</v>
      </c>
      <c r="B13" s="77">
        <v>45</v>
      </c>
      <c r="C13" s="78" t="s">
        <v>16</v>
      </c>
      <c r="D13" s="4"/>
      <c r="E13" s="5"/>
      <c r="F13" s="6"/>
      <c r="G13" s="6"/>
      <c r="H13" s="6"/>
      <c r="I13" s="6"/>
      <c r="J13" s="6"/>
      <c r="K13" s="6"/>
      <c r="L13" s="6"/>
    </row>
    <row r="14" spans="1:12" ht="21" customHeight="1" thickTop="1" thickBot="1">
      <c r="A14" s="75" t="s">
        <v>17</v>
      </c>
      <c r="B14" s="96">
        <f>ROUNDDOWN(B12*B13,0)</f>
        <v>112500</v>
      </c>
      <c r="C14" s="78" t="s">
        <v>14</v>
      </c>
      <c r="D14" s="4"/>
      <c r="E14" s="5"/>
      <c r="F14" s="6"/>
      <c r="G14" s="6"/>
      <c r="H14" s="6"/>
      <c r="I14" s="6"/>
      <c r="J14" s="6"/>
      <c r="K14" s="6"/>
      <c r="L14" s="6"/>
    </row>
    <row r="15" spans="1:12" ht="63.75" customHeight="1" thickTop="1">
      <c r="A15" s="125" t="s">
        <v>53</v>
      </c>
      <c r="B15" s="125"/>
      <c r="C15" s="83" t="s">
        <v>19</v>
      </c>
      <c r="D15" s="87" t="s">
        <v>54</v>
      </c>
      <c r="E15" s="59" t="s">
        <v>55</v>
      </c>
      <c r="F15" s="2" t="s">
        <v>56</v>
      </c>
      <c r="G15" s="81" t="s">
        <v>57</v>
      </c>
    </row>
    <row r="16" spans="1:12" ht="33.6" customHeight="1">
      <c r="A16" s="66" t="s">
        <v>29</v>
      </c>
      <c r="B16" s="84" t="s">
        <v>30</v>
      </c>
      <c r="C16" s="90"/>
      <c r="D16" s="88"/>
      <c r="E16" s="60"/>
      <c r="F16" s="31"/>
      <c r="G16" s="62"/>
    </row>
    <row r="17" spans="1:12" ht="21" customHeight="1">
      <c r="A17" s="54">
        <v>45748</v>
      </c>
      <c r="B17" s="111">
        <v>45777</v>
      </c>
      <c r="C17" s="112">
        <v>45792</v>
      </c>
      <c r="D17" s="100">
        <v>30</v>
      </c>
      <c r="E17" s="101">
        <v>20</v>
      </c>
      <c r="F17" s="9">
        <v>75000</v>
      </c>
      <c r="G17" s="63">
        <f t="shared" ref="G17:G27" si="0">IFERROR(F17/D17*E17,0)</f>
        <v>50000</v>
      </c>
    </row>
    <row r="18" spans="1:12" ht="21" customHeight="1">
      <c r="A18" s="55">
        <v>45778</v>
      </c>
      <c r="B18" s="111">
        <v>45808</v>
      </c>
      <c r="C18" s="112">
        <v>45823</v>
      </c>
      <c r="D18" s="100">
        <v>10</v>
      </c>
      <c r="E18" s="101">
        <v>10</v>
      </c>
      <c r="F18" s="9">
        <v>25000</v>
      </c>
      <c r="G18" s="63">
        <f t="shared" si="0"/>
        <v>25000</v>
      </c>
    </row>
    <row r="19" spans="1:12" ht="21" customHeight="1">
      <c r="A19" s="55">
        <v>45809</v>
      </c>
      <c r="B19" s="111">
        <v>45838</v>
      </c>
      <c r="C19" s="112">
        <v>45853</v>
      </c>
      <c r="D19" s="100">
        <v>5</v>
      </c>
      <c r="E19" s="101">
        <v>5</v>
      </c>
      <c r="F19" s="9">
        <v>12500</v>
      </c>
      <c r="G19" s="63">
        <f t="shared" si="0"/>
        <v>12500</v>
      </c>
    </row>
    <row r="20" spans="1:12" ht="21" customHeight="1">
      <c r="A20" s="55">
        <v>45839</v>
      </c>
      <c r="B20" s="111">
        <v>45869</v>
      </c>
      <c r="C20" s="112">
        <v>45884</v>
      </c>
      <c r="D20" s="100">
        <v>0</v>
      </c>
      <c r="E20" s="101">
        <v>0</v>
      </c>
      <c r="F20" s="9">
        <v>0</v>
      </c>
      <c r="G20" s="63">
        <f t="shared" si="0"/>
        <v>0</v>
      </c>
    </row>
    <row r="21" spans="1:12" ht="21" customHeight="1">
      <c r="A21" s="55">
        <v>45870</v>
      </c>
      <c r="B21" s="111">
        <v>45900</v>
      </c>
      <c r="C21" s="112">
        <v>45915</v>
      </c>
      <c r="D21" s="100">
        <v>0</v>
      </c>
      <c r="E21" s="101">
        <v>0</v>
      </c>
      <c r="F21" s="9">
        <v>0</v>
      </c>
      <c r="G21" s="63">
        <f t="shared" si="0"/>
        <v>0</v>
      </c>
    </row>
    <row r="22" spans="1:12" ht="21" customHeight="1">
      <c r="A22" s="55">
        <v>45901</v>
      </c>
      <c r="B22" s="111">
        <v>45930</v>
      </c>
      <c r="C22" s="112">
        <v>45945</v>
      </c>
      <c r="D22" s="100">
        <v>10</v>
      </c>
      <c r="E22" s="101">
        <v>10</v>
      </c>
      <c r="F22" s="9">
        <v>25000</v>
      </c>
      <c r="G22" s="63">
        <f t="shared" si="0"/>
        <v>25000</v>
      </c>
    </row>
    <row r="23" spans="1:12" ht="21" customHeight="1">
      <c r="A23" s="55">
        <v>45931</v>
      </c>
      <c r="B23" s="111">
        <v>45961</v>
      </c>
      <c r="C23" s="112">
        <v>45976</v>
      </c>
      <c r="D23" s="100">
        <v>0</v>
      </c>
      <c r="E23" s="101">
        <v>0</v>
      </c>
      <c r="F23" s="9">
        <v>0</v>
      </c>
      <c r="G23" s="63">
        <f t="shared" si="0"/>
        <v>0</v>
      </c>
    </row>
    <row r="24" spans="1:12" ht="20.25" customHeight="1">
      <c r="A24" s="55">
        <v>45962</v>
      </c>
      <c r="B24" s="111">
        <v>45991</v>
      </c>
      <c r="C24" s="112">
        <v>46006</v>
      </c>
      <c r="D24" s="100">
        <v>0</v>
      </c>
      <c r="E24" s="101">
        <v>0</v>
      </c>
      <c r="F24" s="9">
        <v>0</v>
      </c>
      <c r="G24" s="63">
        <f t="shared" si="0"/>
        <v>0</v>
      </c>
    </row>
    <row r="25" spans="1:12" ht="21" customHeight="1">
      <c r="A25" s="55">
        <v>45992</v>
      </c>
      <c r="B25" s="111">
        <v>46022</v>
      </c>
      <c r="C25" s="112">
        <v>46037</v>
      </c>
      <c r="D25" s="100">
        <v>0</v>
      </c>
      <c r="E25" s="101">
        <v>0</v>
      </c>
      <c r="F25" s="9">
        <v>0</v>
      </c>
      <c r="G25" s="63">
        <f t="shared" si="0"/>
        <v>0</v>
      </c>
    </row>
    <row r="26" spans="1:12" ht="21" customHeight="1">
      <c r="A26" s="55">
        <v>46023</v>
      </c>
      <c r="B26" s="111">
        <v>46053</v>
      </c>
      <c r="C26" s="112">
        <v>46068</v>
      </c>
      <c r="D26" s="100">
        <v>0</v>
      </c>
      <c r="E26" s="101">
        <v>0</v>
      </c>
      <c r="F26" s="9">
        <v>0</v>
      </c>
      <c r="G26" s="63">
        <f t="shared" si="0"/>
        <v>0</v>
      </c>
    </row>
    <row r="27" spans="1:12" ht="21" customHeight="1">
      <c r="A27" s="55">
        <v>46054</v>
      </c>
      <c r="B27" s="111">
        <v>46081</v>
      </c>
      <c r="C27" s="112">
        <v>46096</v>
      </c>
      <c r="D27" s="100">
        <v>0</v>
      </c>
      <c r="E27" s="101">
        <v>0</v>
      </c>
      <c r="F27" s="9">
        <v>0</v>
      </c>
      <c r="G27" s="63">
        <f t="shared" si="0"/>
        <v>0</v>
      </c>
    </row>
    <row r="28" spans="1:12" ht="21" customHeight="1" thickBot="1">
      <c r="A28" s="56"/>
      <c r="B28" s="111"/>
      <c r="C28" s="112"/>
      <c r="D28" s="102"/>
      <c r="E28" s="101"/>
      <c r="F28" s="9"/>
      <c r="G28" s="64"/>
    </row>
    <row r="29" spans="1:12" ht="21" customHeight="1" thickTop="1" thickBot="1">
      <c r="A29" s="49" t="s">
        <v>37</v>
      </c>
      <c r="B29" s="86"/>
      <c r="C29" s="91"/>
      <c r="D29" s="89"/>
      <c r="E29" s="65">
        <f>SUM(E17:E28)</f>
        <v>45</v>
      </c>
      <c r="F29" s="14">
        <f>SUM(F17:F28)</f>
        <v>137500</v>
      </c>
      <c r="G29" s="61">
        <f>SUM(G17:G28)</f>
        <v>112500</v>
      </c>
    </row>
    <row r="30" spans="1:12" ht="20.25" customHeight="1" thickTop="1">
      <c r="A30" s="4"/>
      <c r="B30" s="17"/>
      <c r="C30" s="17"/>
      <c r="D30" s="18"/>
      <c r="E30" s="19"/>
      <c r="F30" s="19"/>
      <c r="G30" s="19"/>
      <c r="H30" s="19"/>
      <c r="I30" s="19"/>
      <c r="J30" s="19"/>
      <c r="K30" s="19"/>
    </row>
    <row r="31" spans="1:12" ht="15" customHeight="1">
      <c r="A31" s="20" t="s">
        <v>42</v>
      </c>
      <c r="B31" s="20"/>
      <c r="C31" s="23"/>
      <c r="D31" s="23"/>
      <c r="E31" s="24"/>
      <c r="F31" s="25"/>
      <c r="G31" s="25"/>
      <c r="H31" s="25"/>
      <c r="I31" s="25"/>
      <c r="J31" s="25"/>
      <c r="K31" s="25"/>
      <c r="L31" s="26"/>
    </row>
    <row r="32" spans="1:12" ht="15" customHeight="1">
      <c r="A32" s="20"/>
      <c r="B32" s="23"/>
      <c r="C32" s="23"/>
      <c r="D32" s="24"/>
      <c r="E32" s="25"/>
      <c r="F32" s="25"/>
      <c r="G32" s="25"/>
      <c r="H32" s="25"/>
      <c r="I32" s="25"/>
      <c r="J32" s="25"/>
      <c r="K32" s="25"/>
    </row>
    <row r="33" spans="1:11" ht="15" customHeight="1">
      <c r="A33" s="20"/>
      <c r="B33" s="23"/>
      <c r="C33" s="23"/>
      <c r="D33" s="24"/>
      <c r="E33" s="25"/>
      <c r="F33" s="25"/>
      <c r="G33" s="25"/>
      <c r="H33" s="25"/>
      <c r="I33" s="25"/>
      <c r="J33" s="25"/>
      <c r="K33" s="25"/>
    </row>
    <row r="34" spans="1:11" ht="15" customHeight="1">
      <c r="B34" s="20"/>
      <c r="C34" s="23"/>
      <c r="D34" s="24"/>
      <c r="E34" s="25"/>
      <c r="F34" s="25"/>
      <c r="G34" s="25"/>
      <c r="H34" s="25"/>
      <c r="I34" s="25"/>
      <c r="J34" s="25"/>
      <c r="K34" s="26"/>
    </row>
  </sheetData>
  <mergeCells count="6">
    <mergeCell ref="A1:B1"/>
    <mergeCell ref="A15:B15"/>
    <mergeCell ref="A6:L6"/>
    <mergeCell ref="B2:F2"/>
    <mergeCell ref="B3:F3"/>
    <mergeCell ref="B4:F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alignWithMargins="0">
    <oddFooter xml:space="preserve">&amp;R&amp;12&amp;K00-024Ver.20240401 </oddFooter>
  </headerFooter>
  <legacyDrawing r:id="rId2"/>
</worksheet>
</file>

<file path=docMetadata/LabelInfo.xml><?xml version="1.0" encoding="utf-8"?>
<clbl:labelList xmlns:clbl="http://schemas.microsoft.com/office/2020/mipLabelMetadata">
  <clbl:label id="{eb3d6966-7b3b-4f51-bc29-e5b194e73c1e}" enabled="0" method="" siteId="{eb3d6966-7b3b-4f51-bc29-e5b194e73c1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実績単価計算表（定時時間分）</vt:lpstr>
      <vt:lpstr>実績単価計算表（残業時間分）</vt:lpstr>
      <vt:lpstr>実績単価計算表（定時時間分）初年度例</vt:lpstr>
      <vt:lpstr>実績単価計算表（定時時間分）初年度例２</vt:lpstr>
      <vt:lpstr>実績単価計算表（定時時間分） 途中年度例</vt:lpstr>
      <vt:lpstr>実績単価計算表（定時時間分） 最終年度例</vt:lpstr>
      <vt:lpstr>実績単価計算表（残業時間分）記載例</vt:lpstr>
      <vt:lpstr>'実績単価計算表（残業時間分）'!Print_Area</vt:lpstr>
      <vt:lpstr>'実績単価計算表（残業時間分）記載例'!Print_Area</vt:lpstr>
      <vt:lpstr>'実績単価計算表（定時時間分）'!Print_Area</vt:lpstr>
      <vt:lpstr>'実績単価計算表（定時時間分） 最終年度例'!Print_Area</vt:lpstr>
      <vt:lpstr>'実績単価計算表（定時時間分） 途中年度例'!Print_Area</vt:lpstr>
      <vt:lpstr>'実績単価計算表（定時時間分）初年度例'!Print_Area</vt:lpstr>
      <vt:lpstr>'実績単価計算表（定時時間分）初年度例２'!Print_Area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2013-03-26T08:44:37Z</dcterms:created>
  <dcterms:modified xsi:type="dcterms:W3CDTF">2025-08-26T01:25:43Z</dcterms:modified>
  <cp:category/>
  <cp:contentStatus/>
</cp:coreProperties>
</file>